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3"/>
  <c r="J44"/>
  <c r="K44" s="1"/>
  <c r="J43"/>
  <c r="K43" s="1"/>
  <c r="J42"/>
  <c r="K42" s="1"/>
  <c r="J41"/>
  <c r="K41" s="1"/>
  <c r="J40"/>
  <c r="K40" s="1"/>
  <c r="J39"/>
  <c r="K39" s="1"/>
  <c r="J38"/>
  <c r="K38" s="1"/>
  <c r="J37"/>
  <c r="K37" s="1"/>
  <c r="J36"/>
  <c r="K36" s="1"/>
  <c r="J35"/>
  <c r="K35" s="1"/>
  <c r="J34"/>
  <c r="K34" s="1"/>
  <c r="J33"/>
  <c r="K33" s="1"/>
  <c r="J32"/>
  <c r="K32" s="1"/>
  <c r="J31"/>
  <c r="K31" s="1"/>
  <c r="J30"/>
  <c r="K30" s="1"/>
  <c r="J29"/>
  <c r="K29" s="1"/>
  <c r="J28"/>
  <c r="K28" s="1"/>
  <c r="J27"/>
  <c r="K27" s="1"/>
  <c r="J26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J16"/>
  <c r="K16" s="1"/>
  <c r="J15"/>
  <c r="K15" s="1"/>
  <c r="J14"/>
  <c r="K14" s="1"/>
  <c r="J13"/>
  <c r="K13" s="1"/>
  <c r="J12"/>
  <c r="K12" s="1"/>
  <c r="J11"/>
  <c r="K11" s="1"/>
  <c r="J10"/>
  <c r="K10" s="1"/>
  <c r="J9"/>
  <c r="K9" s="1"/>
  <c r="J8"/>
  <c r="K8" s="1"/>
  <c r="J7"/>
  <c r="K7" s="1"/>
  <c r="J6"/>
  <c r="K6" s="1"/>
  <c r="J5"/>
  <c r="K5" s="1"/>
  <c r="J4"/>
  <c r="K4" s="1"/>
  <c r="J3"/>
  <c r="K3" s="1"/>
  <c r="M49" i="1"/>
  <c r="M46"/>
  <c r="M43"/>
  <c r="M40"/>
  <c r="M37"/>
  <c r="M34"/>
  <c r="M31"/>
  <c r="M28"/>
  <c r="M25"/>
  <c r="M22"/>
  <c r="M19"/>
  <c r="M16"/>
  <c r="M13"/>
  <c r="M10"/>
  <c r="L49"/>
  <c r="L46"/>
  <c r="L43"/>
  <c r="L40"/>
  <c r="L37"/>
  <c r="L34"/>
  <c r="L31"/>
  <c r="L28"/>
  <c r="L25"/>
  <c r="L22"/>
  <c r="L19"/>
  <c r="L16"/>
  <c r="L13"/>
  <c r="L10"/>
  <c r="K48"/>
  <c r="K49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9"/>
  <c r="J10"/>
  <c r="J11"/>
  <c r="J12"/>
  <c r="J13"/>
  <c r="J14"/>
  <c r="J15"/>
  <c r="J16"/>
  <c r="J17"/>
  <c r="J18"/>
  <c r="J8"/>
  <c r="N8" i="2" l="1"/>
  <c r="O8"/>
  <c r="N14"/>
  <c r="O14"/>
  <c r="N20"/>
  <c r="O20"/>
  <c r="N26"/>
  <c r="O26"/>
  <c r="N32"/>
  <c r="O32"/>
  <c r="N38"/>
  <c r="O38"/>
  <c r="N44"/>
  <c r="O44"/>
  <c r="N5"/>
  <c r="O5"/>
  <c r="N11"/>
  <c r="O11"/>
  <c r="N17"/>
  <c r="O17"/>
  <c r="N23"/>
  <c r="O23"/>
  <c r="N29"/>
  <c r="O29"/>
  <c r="N35"/>
  <c r="O35"/>
  <c r="N41"/>
  <c r="O41"/>
</calcChain>
</file>

<file path=xl/sharedStrings.xml><?xml version="1.0" encoding="utf-8"?>
<sst xmlns="http://schemas.openxmlformats.org/spreadsheetml/2006/main" count="107" uniqueCount="38">
  <si>
    <t>Depth (m)</t>
  </si>
  <si>
    <t>Bottle #</t>
  </si>
  <si>
    <t>Chl FR</t>
  </si>
  <si>
    <t>Vial #</t>
  </si>
  <si>
    <t>Volume Filtered (ml)</t>
  </si>
  <si>
    <t>Volume Extracted</t>
  </si>
  <si>
    <t>Fb</t>
  </si>
  <si>
    <t>Fa</t>
  </si>
  <si>
    <t>Sen. Reading (Fs)</t>
  </si>
  <si>
    <t>Mean</t>
  </si>
  <si>
    <t>Date: 5/28/10</t>
  </si>
  <si>
    <t>Station: N-1</t>
  </si>
  <si>
    <t>Cast: 036</t>
  </si>
  <si>
    <t>Start Time: 4:24 pm</t>
  </si>
  <si>
    <t>Whole</t>
  </si>
  <si>
    <t>&lt;10</t>
  </si>
  <si>
    <t>1*</t>
  </si>
  <si>
    <t>2*</t>
  </si>
  <si>
    <t>3*</t>
  </si>
  <si>
    <t>4*</t>
  </si>
  <si>
    <t>5*</t>
  </si>
  <si>
    <t>6*</t>
  </si>
  <si>
    <t>Extract Conc. (µg/L)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</si>
  <si>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</si>
  <si>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</si>
  <si>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Water Conc. (µg/L)</t>
  </si>
  <si>
    <t>depth</t>
  </si>
  <si>
    <t>bottle</t>
  </si>
  <si>
    <t>frac</t>
  </si>
  <si>
    <t>volfilt</t>
  </si>
  <si>
    <t>volextr</t>
  </si>
  <si>
    <t>fb</t>
  </si>
  <si>
    <t>fa</t>
  </si>
  <si>
    <t>senread</t>
  </si>
  <si>
    <t>exconc</t>
  </si>
  <si>
    <t>CHL</t>
  </si>
  <si>
    <t>FLAG</t>
  </si>
  <si>
    <t>Vial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</si>
</sst>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opLeftCell="A44" workbookViewId="0">
      <selection activeCell="A7" sqref="A7:M49"/>
    </sheetView>
  </sheetViews>
  <sheetFormatPr defaultRowHeight="15"/>
  <cols>
    <col min="1" max="1" width="11" customWidth="1"/>
    <col min="5" max="5" width="20.42578125" customWidth="1"/>
    <col min="6" max="6" width="16.140625" customWidth="1"/>
    <col min="9" max="9" width="16.85546875" customWidth="1"/>
    <col min="10" max="10" width="20" customWidth="1"/>
    <col min="11" max="11" width="16.5703125" customWidth="1"/>
    <col min="13" max="13" width="12" bestFit="1" customWidth="1"/>
  </cols>
  <sheetData>
    <row r="1" spans="1:13">
      <c r="A1" s="2" t="s">
        <v>10</v>
      </c>
      <c r="B1" s="2"/>
      <c r="C1" s="2"/>
      <c r="D1" s="1"/>
      <c r="E1" s="1"/>
      <c r="F1" s="1"/>
      <c r="G1" s="1"/>
      <c r="H1" s="1"/>
      <c r="I1" s="1"/>
      <c r="J1" s="1"/>
      <c r="K1" s="1"/>
      <c r="L1" s="1"/>
    </row>
    <row r="2" spans="1:13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>
      <c r="A4" s="1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7" spans="1:13">
      <c r="A7" s="1" t="s">
        <v>0</v>
      </c>
      <c r="B7" s="1" t="s">
        <v>1</v>
      </c>
      <c r="C7" s="1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22</v>
      </c>
      <c r="K7" s="3" t="s">
        <v>23</v>
      </c>
      <c r="L7" s="4" t="s">
        <v>9</v>
      </c>
      <c r="M7" s="4" t="s">
        <v>24</v>
      </c>
    </row>
    <row r="8" spans="1:13">
      <c r="A8">
        <v>15</v>
      </c>
      <c r="B8">
        <v>1</v>
      </c>
      <c r="C8" s="1" t="s">
        <v>14</v>
      </c>
      <c r="D8">
        <v>64</v>
      </c>
      <c r="E8">
        <v>40</v>
      </c>
      <c r="F8">
        <v>7</v>
      </c>
      <c r="G8">
        <v>2.6</v>
      </c>
      <c r="H8">
        <v>1.6</v>
      </c>
      <c r="I8">
        <v>10.47325</v>
      </c>
      <c r="J8">
        <f>(I8*1.900476*(G8-H8))</f>
        <v>19.904160267000002</v>
      </c>
      <c r="K8" s="1">
        <f>((J8*0.007)/0.04)</f>
        <v>3.4832280467250003</v>
      </c>
    </row>
    <row r="9" spans="1:13">
      <c r="D9">
        <v>65</v>
      </c>
      <c r="E9">
        <v>40</v>
      </c>
      <c r="F9">
        <v>7</v>
      </c>
      <c r="G9">
        <v>2.6</v>
      </c>
      <c r="H9">
        <v>1.6</v>
      </c>
      <c r="I9" s="1">
        <v>10.47325</v>
      </c>
      <c r="J9" s="1">
        <f t="shared" ref="J9:J49" si="0">(I9*1.900476*(G9-H9))</f>
        <v>19.904160267000002</v>
      </c>
      <c r="K9" s="1">
        <f t="shared" ref="K9:K49" si="1">((J9*0.007)/0.04)</f>
        <v>3.4832280467250003</v>
      </c>
    </row>
    <row r="10" spans="1:13">
      <c r="D10" s="1">
        <v>66</v>
      </c>
      <c r="E10" s="1">
        <v>40</v>
      </c>
      <c r="F10" s="1">
        <v>7</v>
      </c>
      <c r="G10">
        <v>2.6</v>
      </c>
      <c r="H10">
        <v>1.6</v>
      </c>
      <c r="I10" s="1">
        <v>10.47325</v>
      </c>
      <c r="J10" s="1">
        <f t="shared" si="0"/>
        <v>19.904160267000002</v>
      </c>
      <c r="K10" s="1">
        <f t="shared" si="1"/>
        <v>3.4832280467250003</v>
      </c>
      <c r="L10">
        <f>AVERAGE(K8:K10)</f>
        <v>3.4832280467250007</v>
      </c>
      <c r="M10">
        <f>STDEV(K8:K10)</f>
        <v>5.4389598220420729E-16</v>
      </c>
    </row>
    <row r="11" spans="1:13">
      <c r="C11" s="1" t="s">
        <v>15</v>
      </c>
      <c r="D11" s="1">
        <v>67</v>
      </c>
      <c r="E11" s="1">
        <v>40</v>
      </c>
      <c r="F11" s="1">
        <v>7</v>
      </c>
      <c r="G11">
        <v>2.2999999999999998</v>
      </c>
      <c r="H11">
        <v>1.5</v>
      </c>
      <c r="I11" s="1">
        <v>10.47325</v>
      </c>
      <c r="J11" s="1">
        <f t="shared" si="0"/>
        <v>15.923328213599998</v>
      </c>
      <c r="K11" s="1">
        <f t="shared" si="1"/>
        <v>2.7865824373799994</v>
      </c>
    </row>
    <row r="12" spans="1:13">
      <c r="D12" s="1">
        <v>68</v>
      </c>
      <c r="E12" s="1">
        <v>40</v>
      </c>
      <c r="F12" s="1">
        <v>7</v>
      </c>
      <c r="G12">
        <v>2.2000000000000002</v>
      </c>
      <c r="H12">
        <v>1.4</v>
      </c>
      <c r="I12" s="1">
        <v>10.47325</v>
      </c>
      <c r="J12" s="1">
        <f t="shared" si="0"/>
        <v>15.923328213600007</v>
      </c>
      <c r="K12" s="1">
        <f t="shared" si="1"/>
        <v>2.7865824373800012</v>
      </c>
    </row>
    <row r="13" spans="1:13">
      <c r="D13" s="1">
        <v>69</v>
      </c>
      <c r="E13" s="1">
        <v>40</v>
      </c>
      <c r="F13" s="1">
        <v>7</v>
      </c>
      <c r="G13">
        <v>2.25</v>
      </c>
      <c r="H13">
        <v>1.4</v>
      </c>
      <c r="I13" s="1">
        <v>10.47325</v>
      </c>
      <c r="J13" s="1">
        <f t="shared" si="0"/>
        <v>16.918536226950003</v>
      </c>
      <c r="K13" s="1">
        <f t="shared" si="1"/>
        <v>2.9607438397162507</v>
      </c>
      <c r="L13">
        <f>AVERAGE(K11:K13)</f>
        <v>2.8446362381587504</v>
      </c>
      <c r="M13">
        <f>STDEV(K11:K13)</f>
        <v>0.10055213252127512</v>
      </c>
    </row>
    <row r="14" spans="1:13">
      <c r="A14">
        <v>13</v>
      </c>
      <c r="B14">
        <v>2</v>
      </c>
      <c r="C14" s="1" t="s">
        <v>14</v>
      </c>
      <c r="D14" s="1">
        <v>70</v>
      </c>
      <c r="E14" s="1">
        <v>40</v>
      </c>
      <c r="F14" s="1">
        <v>7</v>
      </c>
      <c r="G14">
        <v>3.05</v>
      </c>
      <c r="H14">
        <v>1.8</v>
      </c>
      <c r="I14" s="1">
        <v>10.47325</v>
      </c>
      <c r="J14" s="1">
        <f t="shared" si="0"/>
        <v>24.880200333749997</v>
      </c>
      <c r="K14" s="1">
        <f t="shared" si="1"/>
        <v>4.3540350584062502</v>
      </c>
    </row>
    <row r="15" spans="1:13">
      <c r="D15" s="1">
        <v>71</v>
      </c>
      <c r="E15" s="1">
        <v>40</v>
      </c>
      <c r="F15" s="1">
        <v>7</v>
      </c>
      <c r="G15">
        <v>3.1</v>
      </c>
      <c r="H15">
        <v>1.85</v>
      </c>
      <c r="I15" s="1">
        <v>10.47325</v>
      </c>
      <c r="J15" s="1">
        <f t="shared" si="0"/>
        <v>24.880200333750004</v>
      </c>
      <c r="K15" s="1">
        <f t="shared" si="1"/>
        <v>4.3540350584062502</v>
      </c>
    </row>
    <row r="16" spans="1:13">
      <c r="D16" s="1">
        <v>72</v>
      </c>
      <c r="E16" s="1">
        <v>40</v>
      </c>
      <c r="F16" s="1">
        <v>7</v>
      </c>
      <c r="G16">
        <v>3</v>
      </c>
      <c r="H16">
        <v>1.8</v>
      </c>
      <c r="I16" s="1">
        <v>10.47325</v>
      </c>
      <c r="J16" s="1">
        <f t="shared" si="0"/>
        <v>23.884992320400002</v>
      </c>
      <c r="K16" s="1">
        <f t="shared" si="1"/>
        <v>4.1798736560699998</v>
      </c>
      <c r="L16">
        <f>AVERAGE(K14:K16)</f>
        <v>4.2959812576275</v>
      </c>
      <c r="M16">
        <f>STDEV(K14:K16)</f>
        <v>0.10055213252125746</v>
      </c>
    </row>
    <row r="17" spans="1:13">
      <c r="C17" s="1" t="s">
        <v>15</v>
      </c>
      <c r="D17" s="1">
        <v>73</v>
      </c>
      <c r="E17" s="1">
        <v>40</v>
      </c>
      <c r="F17" s="1">
        <v>7</v>
      </c>
      <c r="G17">
        <v>2.7</v>
      </c>
      <c r="H17">
        <v>1.5</v>
      </c>
      <c r="I17" s="1">
        <v>10.47325</v>
      </c>
      <c r="J17" s="1">
        <f t="shared" si="0"/>
        <v>23.884992320400006</v>
      </c>
      <c r="K17" s="1">
        <f t="shared" si="1"/>
        <v>4.1798736560700007</v>
      </c>
    </row>
    <row r="18" spans="1:13">
      <c r="D18" s="1">
        <v>74</v>
      </c>
      <c r="E18" s="1">
        <v>40</v>
      </c>
      <c r="F18" s="1">
        <v>7</v>
      </c>
      <c r="G18">
        <v>2.7</v>
      </c>
      <c r="H18">
        <v>1.6</v>
      </c>
      <c r="I18" s="1">
        <v>10.47325</v>
      </c>
      <c r="J18" s="1">
        <f t="shared" si="0"/>
        <v>21.894576293700002</v>
      </c>
      <c r="K18" s="1">
        <f t="shared" si="1"/>
        <v>3.8315508513975005</v>
      </c>
    </row>
    <row r="19" spans="1:13">
      <c r="D19" s="1">
        <v>75</v>
      </c>
      <c r="E19" s="1">
        <v>40</v>
      </c>
      <c r="F19" s="1">
        <v>7</v>
      </c>
      <c r="G19">
        <v>2.8</v>
      </c>
      <c r="H19">
        <v>1.6</v>
      </c>
      <c r="I19" s="1">
        <v>10.47325</v>
      </c>
      <c r="J19" s="1">
        <f t="shared" si="0"/>
        <v>23.884992320399999</v>
      </c>
      <c r="K19" s="1">
        <f t="shared" si="1"/>
        <v>4.1798736560699998</v>
      </c>
      <c r="L19">
        <f>AVERAGE(K17:K19)</f>
        <v>4.0637660545124996</v>
      </c>
      <c r="M19">
        <f>STDEV(K17:K19)</f>
        <v>0.20110426504257675</v>
      </c>
    </row>
    <row r="20" spans="1:13">
      <c r="A20">
        <v>11</v>
      </c>
      <c r="B20">
        <v>3</v>
      </c>
      <c r="C20" s="1" t="s">
        <v>14</v>
      </c>
      <c r="D20" s="1">
        <v>76</v>
      </c>
      <c r="E20" s="1">
        <v>40</v>
      </c>
      <c r="F20" s="1">
        <v>7</v>
      </c>
      <c r="G20">
        <v>4.2</v>
      </c>
      <c r="H20">
        <v>2.2999999999999998</v>
      </c>
      <c r="I20">
        <v>10.358129999999999</v>
      </c>
      <c r="J20" s="1">
        <f t="shared" si="0"/>
        <v>37.402217192772007</v>
      </c>
      <c r="K20" s="1">
        <f t="shared" si="1"/>
        <v>6.5453880087351006</v>
      </c>
    </row>
    <row r="21" spans="1:13">
      <c r="D21" s="1">
        <v>77</v>
      </c>
      <c r="E21" s="1">
        <v>40</v>
      </c>
      <c r="F21" s="1">
        <v>7</v>
      </c>
      <c r="G21">
        <v>4</v>
      </c>
      <c r="H21">
        <v>2.2000000000000002</v>
      </c>
      <c r="I21" s="1">
        <v>10.358129999999999</v>
      </c>
      <c r="J21" s="1">
        <f t="shared" si="0"/>
        <v>35.433679445783994</v>
      </c>
      <c r="K21" s="1">
        <f t="shared" si="1"/>
        <v>6.200893903012199</v>
      </c>
    </row>
    <row r="22" spans="1:13">
      <c r="D22" s="1">
        <v>78</v>
      </c>
      <c r="E22" s="1">
        <v>40</v>
      </c>
      <c r="F22" s="1">
        <v>7</v>
      </c>
      <c r="G22">
        <v>4.0999999999999996</v>
      </c>
      <c r="H22">
        <v>2.25</v>
      </c>
      <c r="I22" s="1">
        <v>10.358129999999999</v>
      </c>
      <c r="J22" s="1">
        <f t="shared" si="0"/>
        <v>36.41794831927799</v>
      </c>
      <c r="K22" s="1">
        <f t="shared" si="1"/>
        <v>6.3731409558736489</v>
      </c>
      <c r="L22">
        <f>AVERAGE(K20:K22)</f>
        <v>6.3731409558736489</v>
      </c>
      <c r="M22">
        <f>STDEV(K20:K22)</f>
        <v>0.17224705286147587</v>
      </c>
    </row>
    <row r="23" spans="1:13">
      <c r="C23" s="1" t="s">
        <v>15</v>
      </c>
      <c r="D23" s="1">
        <v>79</v>
      </c>
      <c r="E23" s="1">
        <v>40</v>
      </c>
      <c r="F23" s="1">
        <v>7</v>
      </c>
      <c r="G23">
        <v>3.8</v>
      </c>
      <c r="H23">
        <v>2.1</v>
      </c>
      <c r="I23" s="1">
        <v>10.358129999999999</v>
      </c>
      <c r="J23" s="1">
        <f t="shared" si="0"/>
        <v>33.465141698795996</v>
      </c>
      <c r="K23" s="1">
        <f t="shared" si="1"/>
        <v>5.8563997972892992</v>
      </c>
    </row>
    <row r="24" spans="1:13">
      <c r="D24">
        <v>81</v>
      </c>
      <c r="E24" s="1">
        <v>40</v>
      </c>
      <c r="F24" s="1">
        <v>7</v>
      </c>
      <c r="G24">
        <v>3.7</v>
      </c>
      <c r="H24">
        <v>2.25</v>
      </c>
      <c r="I24" s="1">
        <v>10.358129999999999</v>
      </c>
      <c r="J24" s="1">
        <f t="shared" si="0"/>
        <v>28.543797331326001</v>
      </c>
      <c r="K24" s="1">
        <f t="shared" si="1"/>
        <v>4.9951645329820495</v>
      </c>
    </row>
    <row r="25" spans="1:13">
      <c r="D25">
        <v>82</v>
      </c>
      <c r="E25" s="1">
        <v>40</v>
      </c>
      <c r="F25" s="1">
        <v>7</v>
      </c>
      <c r="G25">
        <v>4</v>
      </c>
      <c r="H25">
        <v>2.1</v>
      </c>
      <c r="I25" s="1">
        <v>10.358129999999999</v>
      </c>
      <c r="J25" s="1">
        <f t="shared" si="0"/>
        <v>37.402217192772</v>
      </c>
      <c r="K25" s="1">
        <f t="shared" si="1"/>
        <v>6.5453880087351006</v>
      </c>
      <c r="L25">
        <f>AVERAGE(K23:K25)</f>
        <v>5.7989841130021489</v>
      </c>
      <c r="M25">
        <f>STDEV(K23:K25)</f>
        <v>0.77670498053997683</v>
      </c>
    </row>
    <row r="26" spans="1:13">
      <c r="A26">
        <v>10</v>
      </c>
      <c r="B26">
        <v>4</v>
      </c>
      <c r="C26" s="1" t="s">
        <v>14</v>
      </c>
      <c r="D26" s="1">
        <v>83</v>
      </c>
      <c r="E26" s="1">
        <v>40</v>
      </c>
      <c r="F26" s="1">
        <v>7</v>
      </c>
      <c r="G26">
        <v>6.3</v>
      </c>
      <c r="H26">
        <v>3.2</v>
      </c>
      <c r="I26" s="1">
        <v>10.358129999999999</v>
      </c>
      <c r="J26" s="1">
        <f t="shared" si="0"/>
        <v>61.024670156627991</v>
      </c>
      <c r="K26" s="1">
        <f t="shared" si="1"/>
        <v>10.679317277409899</v>
      </c>
    </row>
    <row r="27" spans="1:13">
      <c r="D27" s="1">
        <v>84</v>
      </c>
      <c r="E27" s="1">
        <v>40</v>
      </c>
      <c r="F27" s="1">
        <v>7</v>
      </c>
      <c r="G27">
        <v>6.2</v>
      </c>
      <c r="H27">
        <v>3.2</v>
      </c>
      <c r="I27" s="1">
        <v>10.358129999999999</v>
      </c>
      <c r="J27" s="1">
        <f t="shared" si="0"/>
        <v>59.05613240964</v>
      </c>
      <c r="K27" s="1">
        <f t="shared" si="1"/>
        <v>10.334823171687001</v>
      </c>
    </row>
    <row r="28" spans="1:13">
      <c r="D28" s="1">
        <v>85</v>
      </c>
      <c r="E28" s="1">
        <v>40</v>
      </c>
      <c r="F28" s="1">
        <v>7</v>
      </c>
      <c r="G28">
        <v>6.2</v>
      </c>
      <c r="H28">
        <v>3.2</v>
      </c>
      <c r="I28" s="1">
        <v>10.358129999999999</v>
      </c>
      <c r="J28" s="1">
        <f t="shared" si="0"/>
        <v>59.05613240964</v>
      </c>
      <c r="K28" s="1">
        <f t="shared" si="1"/>
        <v>10.334823171687001</v>
      </c>
      <c r="L28">
        <f>AVERAGE(K26:K28)</f>
        <v>10.449654540261299</v>
      </c>
      <c r="M28">
        <f>STDEV(K26:K28)</f>
        <v>0.19889376467338557</v>
      </c>
    </row>
    <row r="29" spans="1:13">
      <c r="C29" s="1" t="s">
        <v>15</v>
      </c>
      <c r="D29" s="1">
        <v>86</v>
      </c>
      <c r="E29" s="1">
        <v>40</v>
      </c>
      <c r="F29" s="1">
        <v>7</v>
      </c>
      <c r="G29">
        <v>5.75</v>
      </c>
      <c r="H29">
        <v>2.9</v>
      </c>
      <c r="I29" s="1">
        <v>10.358129999999999</v>
      </c>
      <c r="J29" s="1">
        <f t="shared" si="0"/>
        <v>56.103325789157999</v>
      </c>
      <c r="K29" s="1">
        <f t="shared" si="1"/>
        <v>9.8180820131026501</v>
      </c>
    </row>
    <row r="30" spans="1:13">
      <c r="D30" s="1">
        <v>87</v>
      </c>
      <c r="E30" s="1">
        <v>40</v>
      </c>
      <c r="F30" s="1">
        <v>7</v>
      </c>
      <c r="G30">
        <v>6.1</v>
      </c>
      <c r="H30">
        <v>3.1</v>
      </c>
      <c r="I30" s="1">
        <v>10.358129999999999</v>
      </c>
      <c r="J30" s="1">
        <f t="shared" si="0"/>
        <v>59.056132409639986</v>
      </c>
      <c r="K30" s="1">
        <f t="shared" si="1"/>
        <v>10.334823171686997</v>
      </c>
    </row>
    <row r="31" spans="1:13">
      <c r="D31" s="1">
        <v>88</v>
      </c>
      <c r="E31" s="1">
        <v>40</v>
      </c>
      <c r="F31" s="1">
        <v>7</v>
      </c>
      <c r="G31">
        <v>6</v>
      </c>
      <c r="H31">
        <v>3</v>
      </c>
      <c r="I31" s="1">
        <v>10.358129999999999</v>
      </c>
      <c r="J31" s="1">
        <f t="shared" si="0"/>
        <v>59.05613240964</v>
      </c>
      <c r="K31" s="1">
        <f t="shared" si="1"/>
        <v>10.334823171687001</v>
      </c>
      <c r="L31">
        <f>AVERAGE(K29:K31)</f>
        <v>10.162576118825548</v>
      </c>
      <c r="M31">
        <f>STDEV(K29:K31)</f>
        <v>0.29834064701006646</v>
      </c>
    </row>
    <row r="32" spans="1:13">
      <c r="A32">
        <v>7</v>
      </c>
      <c r="B32">
        <v>5</v>
      </c>
      <c r="C32" s="1" t="s">
        <v>14</v>
      </c>
      <c r="D32" s="1">
        <v>89</v>
      </c>
      <c r="E32" s="1">
        <v>40</v>
      </c>
      <c r="F32" s="1">
        <v>7</v>
      </c>
      <c r="G32">
        <v>8.4</v>
      </c>
      <c r="H32">
        <v>4.3</v>
      </c>
      <c r="I32" s="1">
        <v>10.358129999999999</v>
      </c>
      <c r="J32" s="1">
        <f t="shared" si="0"/>
        <v>80.710047626508</v>
      </c>
      <c r="K32" s="1">
        <f t="shared" si="1"/>
        <v>14.124258334638901</v>
      </c>
    </row>
    <row r="33" spans="1:13">
      <c r="D33" s="1">
        <v>90</v>
      </c>
      <c r="E33" s="1">
        <v>40</v>
      </c>
      <c r="F33" s="1">
        <v>7</v>
      </c>
      <c r="G33">
        <v>8.4</v>
      </c>
      <c r="H33">
        <v>4.4000000000000004</v>
      </c>
      <c r="I33" s="1">
        <v>10.358129999999999</v>
      </c>
      <c r="J33" s="1">
        <f t="shared" si="0"/>
        <v>78.741509879519995</v>
      </c>
      <c r="K33" s="1">
        <f t="shared" si="1"/>
        <v>13.779764228915999</v>
      </c>
    </row>
    <row r="34" spans="1:13">
      <c r="D34" s="1">
        <v>91</v>
      </c>
      <c r="E34" s="1">
        <v>40</v>
      </c>
      <c r="F34" s="1">
        <v>7</v>
      </c>
      <c r="G34">
        <v>8.5</v>
      </c>
      <c r="H34">
        <v>4.4000000000000004</v>
      </c>
      <c r="I34" s="1">
        <v>10.358129999999999</v>
      </c>
      <c r="J34" s="1">
        <f t="shared" si="0"/>
        <v>80.710047626507986</v>
      </c>
      <c r="K34" s="1">
        <f t="shared" si="1"/>
        <v>14.124258334638897</v>
      </c>
      <c r="L34">
        <f>AVERAGE(K32:K34)</f>
        <v>14.0094269660646</v>
      </c>
      <c r="M34">
        <f>STDEV(K32:K34)</f>
        <v>0.19889376467331413</v>
      </c>
    </row>
    <row r="35" spans="1:13">
      <c r="C35" s="1" t="s">
        <v>15</v>
      </c>
      <c r="D35" s="1">
        <v>92</v>
      </c>
      <c r="E35" s="1">
        <v>40</v>
      </c>
      <c r="F35" s="1">
        <v>7</v>
      </c>
      <c r="G35">
        <v>7.4</v>
      </c>
      <c r="H35">
        <v>3.75</v>
      </c>
      <c r="I35" s="1">
        <v>10.358129999999999</v>
      </c>
      <c r="J35" s="1">
        <f t="shared" si="0"/>
        <v>71.851627765062005</v>
      </c>
      <c r="K35" s="1">
        <f t="shared" si="1"/>
        <v>12.574034858885852</v>
      </c>
    </row>
    <row r="36" spans="1:13">
      <c r="D36" s="1">
        <v>93</v>
      </c>
      <c r="E36" s="1">
        <v>40</v>
      </c>
      <c r="F36" s="1">
        <v>7</v>
      </c>
      <c r="G36">
        <v>8.1</v>
      </c>
      <c r="H36">
        <v>4</v>
      </c>
      <c r="I36" s="1">
        <v>10.358129999999999</v>
      </c>
      <c r="J36" s="1">
        <f t="shared" si="0"/>
        <v>80.710047626507986</v>
      </c>
      <c r="K36" s="1">
        <f t="shared" si="1"/>
        <v>14.124258334638897</v>
      </c>
    </row>
    <row r="37" spans="1:13">
      <c r="D37" s="1">
        <v>94</v>
      </c>
      <c r="E37" s="1">
        <v>40</v>
      </c>
      <c r="F37" s="1">
        <v>7</v>
      </c>
      <c r="G37">
        <v>8.1999999999999993</v>
      </c>
      <c r="H37">
        <v>4.0999999999999996</v>
      </c>
      <c r="I37" s="1">
        <v>10.358129999999999</v>
      </c>
      <c r="J37" s="1">
        <f t="shared" si="0"/>
        <v>80.710047626507986</v>
      </c>
      <c r="K37" s="1">
        <f t="shared" si="1"/>
        <v>14.124258334638897</v>
      </c>
      <c r="L37">
        <f>AVERAGE(K35:K37)</f>
        <v>13.607517176054548</v>
      </c>
      <c r="M37">
        <f>STDEV(K35:K37)</f>
        <v>0.89502194103010413</v>
      </c>
    </row>
    <row r="38" spans="1:13">
      <c r="A38">
        <v>5</v>
      </c>
      <c r="B38">
        <v>6</v>
      </c>
      <c r="C38" s="1" t="s">
        <v>14</v>
      </c>
      <c r="D38" s="1">
        <v>95</v>
      </c>
      <c r="E38" s="1">
        <v>40</v>
      </c>
      <c r="F38" s="1">
        <v>7</v>
      </c>
      <c r="G38">
        <v>7.1</v>
      </c>
      <c r="H38">
        <v>3.6</v>
      </c>
      <c r="I38" s="1">
        <v>10.358129999999999</v>
      </c>
      <c r="J38" s="1">
        <f t="shared" si="0"/>
        <v>68.898821144579983</v>
      </c>
      <c r="K38" s="1">
        <f t="shared" si="1"/>
        <v>12.057293700301496</v>
      </c>
    </row>
    <row r="39" spans="1:13">
      <c r="D39" s="1">
        <v>96</v>
      </c>
      <c r="E39" s="1">
        <v>40</v>
      </c>
      <c r="F39" s="1">
        <v>7</v>
      </c>
      <c r="G39">
        <v>6.9</v>
      </c>
      <c r="H39">
        <v>3.5</v>
      </c>
      <c r="I39" s="1">
        <v>10.358129999999999</v>
      </c>
      <c r="J39" s="1">
        <f t="shared" si="0"/>
        <v>66.930283397592007</v>
      </c>
      <c r="K39" s="1">
        <f t="shared" si="1"/>
        <v>11.712799594578602</v>
      </c>
    </row>
    <row r="40" spans="1:13">
      <c r="D40" s="1">
        <v>97</v>
      </c>
      <c r="E40" s="1">
        <v>40</v>
      </c>
      <c r="F40" s="1">
        <v>7</v>
      </c>
      <c r="G40">
        <v>7</v>
      </c>
      <c r="H40">
        <v>3.5</v>
      </c>
      <c r="I40" s="1">
        <v>10.358129999999999</v>
      </c>
      <c r="J40" s="1">
        <f t="shared" si="0"/>
        <v>68.898821144579998</v>
      </c>
      <c r="K40" s="1">
        <f t="shared" si="1"/>
        <v>12.0572937003015</v>
      </c>
      <c r="L40">
        <f>AVERAGE(K38:K40)</f>
        <v>11.942462331727199</v>
      </c>
      <c r="M40">
        <f>STDEV(K38:K40)</f>
        <v>0.19889376467338557</v>
      </c>
    </row>
    <row r="41" spans="1:13">
      <c r="C41" s="1" t="s">
        <v>15</v>
      </c>
      <c r="D41" s="1">
        <v>98</v>
      </c>
      <c r="E41" s="1">
        <v>40</v>
      </c>
      <c r="F41" s="1">
        <v>7</v>
      </c>
      <c r="G41">
        <v>6.6</v>
      </c>
      <c r="H41">
        <v>3.2</v>
      </c>
      <c r="I41" s="1">
        <v>10.358129999999999</v>
      </c>
      <c r="J41" s="1">
        <f t="shared" si="0"/>
        <v>66.930283397591992</v>
      </c>
      <c r="K41" s="1">
        <f t="shared" si="1"/>
        <v>11.712799594578598</v>
      </c>
    </row>
    <row r="42" spans="1:13">
      <c r="D42" s="1">
        <v>99</v>
      </c>
      <c r="E42" s="1">
        <v>40</v>
      </c>
      <c r="F42" s="1">
        <v>7</v>
      </c>
      <c r="G42">
        <v>6.5</v>
      </c>
      <c r="H42">
        <v>3.2</v>
      </c>
      <c r="I42" s="1">
        <v>10.358129999999999</v>
      </c>
      <c r="J42" s="1">
        <f t="shared" si="0"/>
        <v>64.961745650603987</v>
      </c>
      <c r="K42" s="1">
        <f t="shared" si="1"/>
        <v>11.368305488855698</v>
      </c>
    </row>
    <row r="43" spans="1:13">
      <c r="D43" s="1">
        <v>100</v>
      </c>
      <c r="E43" s="1">
        <v>40</v>
      </c>
      <c r="F43" s="1">
        <v>7</v>
      </c>
      <c r="G43">
        <v>6.8</v>
      </c>
      <c r="H43">
        <v>3.4</v>
      </c>
      <c r="I43" s="1">
        <v>10.358129999999999</v>
      </c>
      <c r="J43" s="1">
        <f t="shared" si="0"/>
        <v>66.930283397591992</v>
      </c>
      <c r="K43" s="1">
        <f t="shared" si="1"/>
        <v>11.712799594578598</v>
      </c>
      <c r="L43">
        <f>AVERAGE(K41:K43)</f>
        <v>11.597968226004298</v>
      </c>
      <c r="M43">
        <f>STDEV(K41:K43)</f>
        <v>0.19889376467338557</v>
      </c>
    </row>
    <row r="44" spans="1:13">
      <c r="A44">
        <v>2</v>
      </c>
      <c r="B44">
        <v>7</v>
      </c>
      <c r="C44" s="1" t="s">
        <v>14</v>
      </c>
      <c r="D44" s="1" t="s">
        <v>16</v>
      </c>
      <c r="E44" s="1">
        <v>40</v>
      </c>
      <c r="F44" s="1">
        <v>7</v>
      </c>
      <c r="G44">
        <v>9</v>
      </c>
      <c r="H44">
        <v>4.4000000000000004</v>
      </c>
      <c r="I44" s="1">
        <v>10.358129999999999</v>
      </c>
      <c r="J44" s="1">
        <f t="shared" si="0"/>
        <v>90.552736361447984</v>
      </c>
      <c r="K44" s="1">
        <f t="shared" si="1"/>
        <v>15.846728863253398</v>
      </c>
    </row>
    <row r="45" spans="1:13">
      <c r="D45" s="1" t="s">
        <v>17</v>
      </c>
      <c r="E45" s="1">
        <v>40</v>
      </c>
      <c r="F45" s="1">
        <v>7</v>
      </c>
      <c r="G45">
        <v>9.1</v>
      </c>
      <c r="H45">
        <v>4.5999999999999996</v>
      </c>
      <c r="I45" s="1">
        <v>10.358129999999999</v>
      </c>
      <c r="J45" s="1">
        <f t="shared" si="0"/>
        <v>88.584198614459993</v>
      </c>
      <c r="K45" s="1">
        <f t="shared" si="1"/>
        <v>15.5022347575305</v>
      </c>
    </row>
    <row r="46" spans="1:13">
      <c r="D46" s="1" t="s">
        <v>18</v>
      </c>
      <c r="E46" s="1">
        <v>40</v>
      </c>
      <c r="F46" s="1">
        <v>7</v>
      </c>
      <c r="G46">
        <v>9</v>
      </c>
      <c r="H46">
        <v>4.5999999999999996</v>
      </c>
      <c r="I46" s="1">
        <v>10.358129999999999</v>
      </c>
      <c r="J46" s="1">
        <f t="shared" si="0"/>
        <v>86.615660867472002</v>
      </c>
      <c r="K46" s="1">
        <f t="shared" si="1"/>
        <v>15.157740651807599</v>
      </c>
      <c r="L46">
        <f>AVERAGE(K44:K46)</f>
        <v>15.5022347575305</v>
      </c>
      <c r="M46">
        <f>STDEV(K44:K46)</f>
        <v>0.3444941057229105</v>
      </c>
    </row>
    <row r="47" spans="1:13">
      <c r="C47" s="1" t="s">
        <v>15</v>
      </c>
      <c r="D47" s="1" t="s">
        <v>19</v>
      </c>
      <c r="E47" s="1">
        <v>40</v>
      </c>
      <c r="F47" s="1">
        <v>7</v>
      </c>
      <c r="G47">
        <v>8.8000000000000007</v>
      </c>
      <c r="H47">
        <v>4.4000000000000004</v>
      </c>
      <c r="I47" s="1">
        <v>10.358129999999999</v>
      </c>
      <c r="J47" s="1">
        <f t="shared" si="0"/>
        <v>86.615660867472002</v>
      </c>
      <c r="K47" s="1">
        <f t="shared" si="1"/>
        <v>15.157740651807599</v>
      </c>
    </row>
    <row r="48" spans="1:13">
      <c r="D48" s="1" t="s">
        <v>20</v>
      </c>
      <c r="E48" s="1">
        <v>40</v>
      </c>
      <c r="F48" s="1">
        <v>7</v>
      </c>
      <c r="G48">
        <v>8.4</v>
      </c>
      <c r="H48">
        <v>4.2</v>
      </c>
      <c r="I48" s="1">
        <v>10.358129999999999</v>
      </c>
      <c r="J48" s="1">
        <f t="shared" si="0"/>
        <v>82.678585373495991</v>
      </c>
      <c r="K48" s="1">
        <f t="shared" si="1"/>
        <v>14.468752440361799</v>
      </c>
    </row>
    <row r="49" spans="4:13">
      <c r="D49" s="1" t="s">
        <v>21</v>
      </c>
      <c r="E49" s="1">
        <v>40</v>
      </c>
      <c r="F49" s="1">
        <v>7</v>
      </c>
      <c r="G49">
        <v>8.6</v>
      </c>
      <c r="H49">
        <v>4.2</v>
      </c>
      <c r="I49" s="1">
        <v>10.358129999999999</v>
      </c>
      <c r="J49" s="1">
        <f t="shared" si="0"/>
        <v>86.615660867471988</v>
      </c>
      <c r="K49" s="1">
        <f t="shared" si="1"/>
        <v>15.157740651807597</v>
      </c>
      <c r="L49">
        <f>AVERAGE(K47:K49)</f>
        <v>14.928077914658999</v>
      </c>
      <c r="M49">
        <f>STDEV(K47:K49)</f>
        <v>0.39778752934662825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selection sqref="A1:O2"/>
    </sheetView>
  </sheetViews>
  <sheetFormatPr defaultRowHeight="15"/>
  <cols>
    <col min="1" max="1" width="10" bestFit="1" customWidth="1"/>
    <col min="2" max="2" width="7.85546875" bestFit="1" customWidth="1"/>
    <col min="3" max="3" width="6.85546875" bestFit="1" customWidth="1"/>
    <col min="4" max="4" width="5.85546875" bestFit="1" customWidth="1"/>
    <col min="5" max="5" width="19.85546875" bestFit="1" customWidth="1"/>
    <col min="6" max="6" width="16.85546875" bestFit="1" customWidth="1"/>
    <col min="7" max="8" width="5" bestFit="1" customWidth="1"/>
    <col min="9" max="9" width="16.28515625" bestFit="1" customWidth="1"/>
    <col min="10" max="10" width="18.28515625" bestFit="1" customWidth="1"/>
    <col min="11" max="11" width="17.7109375" bestFit="1" customWidth="1"/>
    <col min="12" max="12" width="12" bestFit="1" customWidth="1"/>
  </cols>
  <sheetData>
    <row r="1" spans="1:15">
      <c r="A1" s="1" t="s">
        <v>0</v>
      </c>
      <c r="B1" s="1" t="s">
        <v>1</v>
      </c>
      <c r="C1" s="1"/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22</v>
      </c>
      <c r="K1" s="1" t="s">
        <v>25</v>
      </c>
      <c r="L1" s="1"/>
      <c r="M1" s="1" t="s">
        <v>2</v>
      </c>
      <c r="N1" s="1" t="s">
        <v>9</v>
      </c>
      <c r="O1" s="1" t="s">
        <v>24</v>
      </c>
    </row>
    <row r="2" spans="1:15">
      <c r="A2" s="1" t="s">
        <v>26</v>
      </c>
      <c r="B2" s="1" t="s">
        <v>27</v>
      </c>
      <c r="C2" s="1" t="s">
        <v>28</v>
      </c>
      <c r="D2" s="1" t="s">
        <v>37</v>
      </c>
      <c r="E2" s="1" t="s">
        <v>29</v>
      </c>
      <c r="F2" s="1" t="s">
        <v>30</v>
      </c>
      <c r="G2" s="1" t="s">
        <v>31</v>
      </c>
      <c r="H2" s="1" t="s">
        <v>32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2</v>
      </c>
      <c r="N2" s="1" t="s">
        <v>9</v>
      </c>
      <c r="O2" s="1" t="s">
        <v>24</v>
      </c>
    </row>
    <row r="3" spans="1:15">
      <c r="A3" s="1">
        <v>15</v>
      </c>
      <c r="B3" s="1">
        <v>1</v>
      </c>
      <c r="C3">
        <f>IF(M3="Whole",1,10)</f>
        <v>1</v>
      </c>
      <c r="D3" s="1">
        <v>64</v>
      </c>
      <c r="E3" s="1">
        <v>40</v>
      </c>
      <c r="F3" s="1">
        <v>7</v>
      </c>
      <c r="G3" s="1">
        <v>2.6</v>
      </c>
      <c r="H3" s="1">
        <v>1.6</v>
      </c>
      <c r="I3" s="1">
        <v>10.47325</v>
      </c>
      <c r="J3" s="1">
        <f>(I3*1.900476*(G3-H3))</f>
        <v>19.904160267000002</v>
      </c>
      <c r="K3" s="1">
        <f>((J3*0.007)/0.04)</f>
        <v>3.4832280467250003</v>
      </c>
      <c r="L3">
        <v>0</v>
      </c>
      <c r="M3" s="1" t="s">
        <v>14</v>
      </c>
      <c r="N3" s="1"/>
      <c r="O3" s="1"/>
    </row>
    <row r="4" spans="1:15">
      <c r="A4" s="1">
        <v>15</v>
      </c>
      <c r="B4" s="1">
        <v>1</v>
      </c>
      <c r="C4" s="1">
        <f t="shared" ref="C4:C44" si="0">IF(M4="Whole",1,10)</f>
        <v>1</v>
      </c>
      <c r="D4" s="1">
        <v>65</v>
      </c>
      <c r="E4" s="1">
        <v>40</v>
      </c>
      <c r="F4" s="1">
        <v>7</v>
      </c>
      <c r="G4" s="1">
        <v>2.6</v>
      </c>
      <c r="H4" s="1">
        <v>1.6</v>
      </c>
      <c r="I4" s="1">
        <v>10.47325</v>
      </c>
      <c r="J4" s="1">
        <f t="shared" ref="J4:J44" si="1">(I4*1.900476*(G4-H4))</f>
        <v>19.904160267000002</v>
      </c>
      <c r="K4" s="1">
        <f t="shared" ref="K4:K44" si="2">((J4*0.007)/0.04)</f>
        <v>3.4832280467250003</v>
      </c>
      <c r="L4" s="1">
        <v>0</v>
      </c>
      <c r="M4" s="1" t="s">
        <v>14</v>
      </c>
      <c r="N4" s="1"/>
      <c r="O4" s="1"/>
    </row>
    <row r="5" spans="1:15">
      <c r="A5" s="1">
        <v>15</v>
      </c>
      <c r="B5" s="1">
        <v>1</v>
      </c>
      <c r="C5" s="1">
        <f t="shared" si="0"/>
        <v>1</v>
      </c>
      <c r="D5" s="1">
        <v>66</v>
      </c>
      <c r="E5" s="1">
        <v>40</v>
      </c>
      <c r="F5" s="1">
        <v>7</v>
      </c>
      <c r="G5" s="1">
        <v>2.6</v>
      </c>
      <c r="H5" s="1">
        <v>1.6</v>
      </c>
      <c r="I5" s="1">
        <v>10.47325</v>
      </c>
      <c r="J5" s="1">
        <f t="shared" si="1"/>
        <v>19.904160267000002</v>
      </c>
      <c r="K5" s="1">
        <f t="shared" si="2"/>
        <v>3.4832280467250003</v>
      </c>
      <c r="L5" s="1">
        <v>0</v>
      </c>
      <c r="M5" s="1" t="s">
        <v>14</v>
      </c>
      <c r="N5" s="1">
        <f>AVERAGE(K3:K5)</f>
        <v>3.4832280467250007</v>
      </c>
      <c r="O5" s="1">
        <f>STDEV(K3:K5)</f>
        <v>5.4389598220420729E-16</v>
      </c>
    </row>
    <row r="6" spans="1:15">
      <c r="A6" s="1">
        <v>15</v>
      </c>
      <c r="B6" s="1">
        <v>1</v>
      </c>
      <c r="C6" s="1">
        <f t="shared" si="0"/>
        <v>10</v>
      </c>
      <c r="D6" s="1">
        <v>67</v>
      </c>
      <c r="E6" s="1">
        <v>40</v>
      </c>
      <c r="F6" s="1">
        <v>7</v>
      </c>
      <c r="G6" s="1">
        <v>2.2999999999999998</v>
      </c>
      <c r="H6" s="1">
        <v>1.5</v>
      </c>
      <c r="I6" s="1">
        <v>10.47325</v>
      </c>
      <c r="J6" s="1">
        <f t="shared" si="1"/>
        <v>15.923328213599998</v>
      </c>
      <c r="K6" s="1">
        <f t="shared" si="2"/>
        <v>2.7865824373799994</v>
      </c>
      <c r="L6" s="1">
        <v>0</v>
      </c>
      <c r="M6" s="1" t="s">
        <v>15</v>
      </c>
      <c r="N6" s="1"/>
      <c r="O6" s="1"/>
    </row>
    <row r="7" spans="1:15">
      <c r="A7" s="1">
        <v>15</v>
      </c>
      <c r="B7" s="1">
        <v>1</v>
      </c>
      <c r="C7" s="1">
        <f t="shared" si="0"/>
        <v>10</v>
      </c>
      <c r="D7" s="1">
        <v>68</v>
      </c>
      <c r="E7" s="1">
        <v>40</v>
      </c>
      <c r="F7" s="1">
        <v>7</v>
      </c>
      <c r="G7" s="1">
        <v>2.2000000000000002</v>
      </c>
      <c r="H7" s="1">
        <v>1.4</v>
      </c>
      <c r="I7" s="1">
        <v>10.47325</v>
      </c>
      <c r="J7" s="1">
        <f t="shared" si="1"/>
        <v>15.923328213600007</v>
      </c>
      <c r="K7" s="1">
        <f t="shared" si="2"/>
        <v>2.7865824373800012</v>
      </c>
      <c r="L7" s="1">
        <v>0</v>
      </c>
      <c r="M7" s="1" t="s">
        <v>15</v>
      </c>
      <c r="N7" s="1"/>
      <c r="O7" s="1"/>
    </row>
    <row r="8" spans="1:15">
      <c r="A8" s="1">
        <v>15</v>
      </c>
      <c r="B8" s="1">
        <v>1</v>
      </c>
      <c r="C8" s="1">
        <f t="shared" si="0"/>
        <v>10</v>
      </c>
      <c r="D8" s="1">
        <v>69</v>
      </c>
      <c r="E8" s="1">
        <v>40</v>
      </c>
      <c r="F8" s="1">
        <v>7</v>
      </c>
      <c r="G8" s="1">
        <v>2.25</v>
      </c>
      <c r="H8" s="1">
        <v>1.4</v>
      </c>
      <c r="I8" s="1">
        <v>10.47325</v>
      </c>
      <c r="J8" s="1">
        <f t="shared" si="1"/>
        <v>16.918536226950003</v>
      </c>
      <c r="K8" s="1">
        <f t="shared" si="2"/>
        <v>2.9607438397162507</v>
      </c>
      <c r="L8" s="1">
        <v>0</v>
      </c>
      <c r="M8" s="1" t="s">
        <v>15</v>
      </c>
      <c r="N8" s="1">
        <f>AVERAGE(K6:K8)</f>
        <v>2.8446362381587504</v>
      </c>
      <c r="O8" s="1">
        <f>STDEV(K6:K8)</f>
        <v>0.10055213252127512</v>
      </c>
    </row>
    <row r="9" spans="1:15">
      <c r="A9" s="1">
        <v>13</v>
      </c>
      <c r="B9" s="1">
        <v>2</v>
      </c>
      <c r="C9" s="1">
        <f t="shared" si="0"/>
        <v>1</v>
      </c>
      <c r="D9" s="1">
        <v>70</v>
      </c>
      <c r="E9" s="1">
        <v>40</v>
      </c>
      <c r="F9" s="1">
        <v>7</v>
      </c>
      <c r="G9" s="1">
        <v>3.05</v>
      </c>
      <c r="H9" s="1">
        <v>1.8</v>
      </c>
      <c r="I9" s="1">
        <v>10.47325</v>
      </c>
      <c r="J9" s="1">
        <f t="shared" si="1"/>
        <v>24.880200333749997</v>
      </c>
      <c r="K9" s="1">
        <f t="shared" si="2"/>
        <v>4.3540350584062502</v>
      </c>
      <c r="L9" s="1">
        <v>0</v>
      </c>
      <c r="M9" s="1" t="s">
        <v>14</v>
      </c>
      <c r="N9" s="1"/>
      <c r="O9" s="1"/>
    </row>
    <row r="10" spans="1:15">
      <c r="A10" s="1">
        <v>13</v>
      </c>
      <c r="B10" s="1">
        <v>2</v>
      </c>
      <c r="C10" s="1">
        <f t="shared" si="0"/>
        <v>1</v>
      </c>
      <c r="D10" s="1">
        <v>71</v>
      </c>
      <c r="E10" s="1">
        <v>40</v>
      </c>
      <c r="F10" s="1">
        <v>7</v>
      </c>
      <c r="G10" s="1">
        <v>3.1</v>
      </c>
      <c r="H10" s="1">
        <v>1.85</v>
      </c>
      <c r="I10" s="1">
        <v>10.47325</v>
      </c>
      <c r="J10" s="1">
        <f t="shared" si="1"/>
        <v>24.880200333750004</v>
      </c>
      <c r="K10" s="1">
        <f t="shared" si="2"/>
        <v>4.3540350584062502</v>
      </c>
      <c r="L10" s="1">
        <v>0</v>
      </c>
      <c r="M10" s="1" t="s">
        <v>14</v>
      </c>
      <c r="N10" s="1"/>
      <c r="O10" s="1"/>
    </row>
    <row r="11" spans="1:15">
      <c r="A11" s="1">
        <v>13</v>
      </c>
      <c r="B11" s="1">
        <v>2</v>
      </c>
      <c r="C11" s="1">
        <f t="shared" si="0"/>
        <v>1</v>
      </c>
      <c r="D11" s="1">
        <v>72</v>
      </c>
      <c r="E11" s="1">
        <v>40</v>
      </c>
      <c r="F11" s="1">
        <v>7</v>
      </c>
      <c r="G11" s="1">
        <v>3</v>
      </c>
      <c r="H11" s="1">
        <v>1.8</v>
      </c>
      <c r="I11" s="1">
        <v>10.47325</v>
      </c>
      <c r="J11" s="1">
        <f t="shared" si="1"/>
        <v>23.884992320400002</v>
      </c>
      <c r="K11" s="1">
        <f t="shared" si="2"/>
        <v>4.1798736560699998</v>
      </c>
      <c r="L11" s="1">
        <v>0</v>
      </c>
      <c r="M11" s="1" t="s">
        <v>14</v>
      </c>
      <c r="N11" s="1">
        <f>AVERAGE(K9:K11)</f>
        <v>4.2959812576275</v>
      </c>
      <c r="O11" s="1">
        <f>STDEV(K9:K11)</f>
        <v>0.10055213252125746</v>
      </c>
    </row>
    <row r="12" spans="1:15">
      <c r="A12" s="1">
        <v>13</v>
      </c>
      <c r="B12" s="1">
        <v>2</v>
      </c>
      <c r="C12" s="1">
        <f t="shared" si="0"/>
        <v>10</v>
      </c>
      <c r="D12" s="1">
        <v>73</v>
      </c>
      <c r="E12" s="1">
        <v>40</v>
      </c>
      <c r="F12" s="1">
        <v>7</v>
      </c>
      <c r="G12" s="1">
        <v>2.7</v>
      </c>
      <c r="H12" s="1">
        <v>1.5</v>
      </c>
      <c r="I12" s="1">
        <v>10.47325</v>
      </c>
      <c r="J12" s="1">
        <f t="shared" si="1"/>
        <v>23.884992320400006</v>
      </c>
      <c r="K12" s="1">
        <f t="shared" si="2"/>
        <v>4.1798736560700007</v>
      </c>
      <c r="L12" s="1">
        <v>0</v>
      </c>
      <c r="M12" s="1" t="s">
        <v>15</v>
      </c>
      <c r="N12" s="1"/>
      <c r="O12" s="1"/>
    </row>
    <row r="13" spans="1:15">
      <c r="A13" s="1">
        <v>13</v>
      </c>
      <c r="B13" s="1">
        <v>2</v>
      </c>
      <c r="C13" s="1">
        <f t="shared" si="0"/>
        <v>10</v>
      </c>
      <c r="D13" s="1">
        <v>74</v>
      </c>
      <c r="E13" s="1">
        <v>40</v>
      </c>
      <c r="F13" s="1">
        <v>7</v>
      </c>
      <c r="G13" s="1">
        <v>2.7</v>
      </c>
      <c r="H13" s="1">
        <v>1.6</v>
      </c>
      <c r="I13" s="1">
        <v>10.47325</v>
      </c>
      <c r="J13" s="1">
        <f t="shared" si="1"/>
        <v>21.894576293700002</v>
      </c>
      <c r="K13" s="1">
        <f t="shared" si="2"/>
        <v>3.8315508513975005</v>
      </c>
      <c r="L13" s="1">
        <v>0</v>
      </c>
      <c r="M13" s="1" t="s">
        <v>15</v>
      </c>
      <c r="N13" s="1"/>
      <c r="O13" s="1"/>
    </row>
    <row r="14" spans="1:15">
      <c r="A14" s="1">
        <v>13</v>
      </c>
      <c r="B14" s="1">
        <v>2</v>
      </c>
      <c r="C14" s="1">
        <f t="shared" si="0"/>
        <v>10</v>
      </c>
      <c r="D14" s="1">
        <v>75</v>
      </c>
      <c r="E14" s="1">
        <v>40</v>
      </c>
      <c r="F14" s="1">
        <v>7</v>
      </c>
      <c r="G14" s="1">
        <v>2.8</v>
      </c>
      <c r="H14" s="1">
        <v>1.6</v>
      </c>
      <c r="I14" s="1">
        <v>10.47325</v>
      </c>
      <c r="J14" s="1">
        <f t="shared" si="1"/>
        <v>23.884992320399999</v>
      </c>
      <c r="K14" s="1">
        <f t="shared" si="2"/>
        <v>4.1798736560699998</v>
      </c>
      <c r="L14" s="1">
        <v>0</v>
      </c>
      <c r="M14" s="1" t="s">
        <v>15</v>
      </c>
      <c r="N14" s="1">
        <f>AVERAGE(K12:K14)</f>
        <v>4.0637660545124996</v>
      </c>
      <c r="O14" s="1">
        <f>STDEV(K12:K14)</f>
        <v>0.20110426504257675</v>
      </c>
    </row>
    <row r="15" spans="1:15">
      <c r="A15" s="1">
        <v>11</v>
      </c>
      <c r="B15" s="1">
        <v>3</v>
      </c>
      <c r="C15" s="1">
        <f t="shared" si="0"/>
        <v>1</v>
      </c>
      <c r="D15" s="1">
        <v>76</v>
      </c>
      <c r="E15" s="1">
        <v>40</v>
      </c>
      <c r="F15" s="1">
        <v>7</v>
      </c>
      <c r="G15" s="1">
        <v>4.2</v>
      </c>
      <c r="H15" s="1">
        <v>2.2999999999999998</v>
      </c>
      <c r="I15" s="1">
        <v>10.358129999999999</v>
      </c>
      <c r="J15" s="1">
        <f t="shared" si="1"/>
        <v>37.402217192772007</v>
      </c>
      <c r="K15" s="1">
        <f t="shared" si="2"/>
        <v>6.5453880087351006</v>
      </c>
      <c r="L15" s="1">
        <v>0</v>
      </c>
      <c r="M15" s="1" t="s">
        <v>14</v>
      </c>
      <c r="N15" s="1"/>
      <c r="O15" s="1"/>
    </row>
    <row r="16" spans="1:15">
      <c r="A16" s="1">
        <v>11</v>
      </c>
      <c r="B16" s="1">
        <v>3</v>
      </c>
      <c r="C16" s="1">
        <f t="shared" si="0"/>
        <v>1</v>
      </c>
      <c r="D16" s="1">
        <v>77</v>
      </c>
      <c r="E16" s="1">
        <v>40</v>
      </c>
      <c r="F16" s="1">
        <v>7</v>
      </c>
      <c r="G16" s="1">
        <v>4</v>
      </c>
      <c r="H16" s="1">
        <v>2.2000000000000002</v>
      </c>
      <c r="I16" s="1">
        <v>10.358129999999999</v>
      </c>
      <c r="J16" s="1">
        <f t="shared" si="1"/>
        <v>35.433679445783994</v>
      </c>
      <c r="K16" s="1">
        <f t="shared" si="2"/>
        <v>6.200893903012199</v>
      </c>
      <c r="L16" s="1">
        <v>0</v>
      </c>
      <c r="M16" s="1" t="s">
        <v>14</v>
      </c>
      <c r="N16" s="1"/>
      <c r="O16" s="1"/>
    </row>
    <row r="17" spans="1:15">
      <c r="A17" s="1">
        <v>11</v>
      </c>
      <c r="B17" s="1">
        <v>3</v>
      </c>
      <c r="C17" s="1">
        <f t="shared" si="0"/>
        <v>1</v>
      </c>
      <c r="D17" s="1">
        <v>78</v>
      </c>
      <c r="E17" s="1">
        <v>40</v>
      </c>
      <c r="F17" s="1">
        <v>7</v>
      </c>
      <c r="G17" s="1">
        <v>4.0999999999999996</v>
      </c>
      <c r="H17" s="1">
        <v>2.25</v>
      </c>
      <c r="I17" s="1">
        <v>10.358129999999999</v>
      </c>
      <c r="J17" s="1">
        <f t="shared" si="1"/>
        <v>36.41794831927799</v>
      </c>
      <c r="K17" s="1">
        <f t="shared" si="2"/>
        <v>6.3731409558736489</v>
      </c>
      <c r="L17" s="1">
        <v>0</v>
      </c>
      <c r="M17" s="1" t="s">
        <v>14</v>
      </c>
      <c r="N17" s="1">
        <f>AVERAGE(K15:K17)</f>
        <v>6.3731409558736489</v>
      </c>
      <c r="O17" s="1">
        <f>STDEV(K15:K17)</f>
        <v>0.17224705286147587</v>
      </c>
    </row>
    <row r="18" spans="1:15">
      <c r="A18" s="1">
        <v>11</v>
      </c>
      <c r="B18" s="1">
        <v>3</v>
      </c>
      <c r="C18" s="1">
        <f t="shared" si="0"/>
        <v>10</v>
      </c>
      <c r="D18" s="1">
        <v>79</v>
      </c>
      <c r="E18" s="1">
        <v>40</v>
      </c>
      <c r="F18" s="1">
        <v>7</v>
      </c>
      <c r="G18" s="1">
        <v>3.8</v>
      </c>
      <c r="H18" s="1">
        <v>2.1</v>
      </c>
      <c r="I18" s="1">
        <v>10.358129999999999</v>
      </c>
      <c r="J18" s="1">
        <f t="shared" si="1"/>
        <v>33.465141698795996</v>
      </c>
      <c r="K18" s="1">
        <f t="shared" si="2"/>
        <v>5.8563997972892992</v>
      </c>
      <c r="L18" s="1">
        <v>0</v>
      </c>
      <c r="M18" s="1" t="s">
        <v>15</v>
      </c>
      <c r="N18" s="1"/>
      <c r="O18" s="1"/>
    </row>
    <row r="19" spans="1:15">
      <c r="A19" s="1">
        <v>11</v>
      </c>
      <c r="B19" s="1">
        <v>3</v>
      </c>
      <c r="C19" s="1">
        <f t="shared" si="0"/>
        <v>10</v>
      </c>
      <c r="D19" s="1">
        <v>81</v>
      </c>
      <c r="E19" s="1">
        <v>40</v>
      </c>
      <c r="F19" s="1">
        <v>7</v>
      </c>
      <c r="G19" s="1">
        <v>3.7</v>
      </c>
      <c r="H19" s="1">
        <v>2.25</v>
      </c>
      <c r="I19" s="1">
        <v>10.358129999999999</v>
      </c>
      <c r="J19" s="1">
        <f t="shared" si="1"/>
        <v>28.543797331326001</v>
      </c>
      <c r="K19" s="1">
        <f t="shared" si="2"/>
        <v>4.9951645329820495</v>
      </c>
      <c r="L19" s="1">
        <v>0</v>
      </c>
      <c r="M19" s="1" t="s">
        <v>15</v>
      </c>
      <c r="N19" s="1"/>
      <c r="O19" s="1"/>
    </row>
    <row r="20" spans="1:15">
      <c r="A20" s="1">
        <v>11</v>
      </c>
      <c r="B20" s="1">
        <v>3</v>
      </c>
      <c r="C20" s="1">
        <f t="shared" si="0"/>
        <v>10</v>
      </c>
      <c r="D20" s="1">
        <v>82</v>
      </c>
      <c r="E20" s="1">
        <v>40</v>
      </c>
      <c r="F20" s="1">
        <v>7</v>
      </c>
      <c r="G20" s="1">
        <v>4</v>
      </c>
      <c r="H20" s="1">
        <v>2.1</v>
      </c>
      <c r="I20" s="1">
        <v>10.358129999999999</v>
      </c>
      <c r="J20" s="1">
        <f t="shared" si="1"/>
        <v>37.402217192772</v>
      </c>
      <c r="K20" s="1">
        <f t="shared" si="2"/>
        <v>6.5453880087351006</v>
      </c>
      <c r="L20" s="1">
        <v>0</v>
      </c>
      <c r="M20" s="1" t="s">
        <v>15</v>
      </c>
      <c r="N20" s="1">
        <f>AVERAGE(K18:K20)</f>
        <v>5.7989841130021489</v>
      </c>
      <c r="O20" s="1">
        <f>STDEV(K18:K20)</f>
        <v>0.77670498053997683</v>
      </c>
    </row>
    <row r="21" spans="1:15">
      <c r="A21" s="1">
        <v>10</v>
      </c>
      <c r="B21" s="1">
        <v>4</v>
      </c>
      <c r="C21" s="1">
        <f t="shared" si="0"/>
        <v>1</v>
      </c>
      <c r="D21" s="1">
        <v>83</v>
      </c>
      <c r="E21" s="1">
        <v>40</v>
      </c>
      <c r="F21" s="1">
        <v>7</v>
      </c>
      <c r="G21" s="1">
        <v>6.3</v>
      </c>
      <c r="H21" s="1">
        <v>3.2</v>
      </c>
      <c r="I21" s="1">
        <v>10.358129999999999</v>
      </c>
      <c r="J21" s="1">
        <f t="shared" si="1"/>
        <v>61.024670156627991</v>
      </c>
      <c r="K21" s="1">
        <f t="shared" si="2"/>
        <v>10.679317277409899</v>
      </c>
      <c r="L21" s="1">
        <v>0</v>
      </c>
      <c r="M21" s="1" t="s">
        <v>14</v>
      </c>
      <c r="N21" s="1"/>
      <c r="O21" s="1"/>
    </row>
    <row r="22" spans="1:15">
      <c r="A22" s="1">
        <v>10</v>
      </c>
      <c r="B22" s="1">
        <v>4</v>
      </c>
      <c r="C22" s="1">
        <f t="shared" si="0"/>
        <v>1</v>
      </c>
      <c r="D22" s="1">
        <v>84</v>
      </c>
      <c r="E22" s="1">
        <v>40</v>
      </c>
      <c r="F22" s="1">
        <v>7</v>
      </c>
      <c r="G22" s="1">
        <v>6.2</v>
      </c>
      <c r="H22" s="1">
        <v>3.2</v>
      </c>
      <c r="I22" s="1">
        <v>10.358129999999999</v>
      </c>
      <c r="J22" s="1">
        <f t="shared" si="1"/>
        <v>59.05613240964</v>
      </c>
      <c r="K22" s="1">
        <f t="shared" si="2"/>
        <v>10.334823171687001</v>
      </c>
      <c r="L22" s="1">
        <v>0</v>
      </c>
      <c r="M22" s="1" t="s">
        <v>14</v>
      </c>
      <c r="N22" s="1"/>
      <c r="O22" s="1"/>
    </row>
    <row r="23" spans="1:15">
      <c r="A23" s="1">
        <v>10</v>
      </c>
      <c r="B23" s="1">
        <v>4</v>
      </c>
      <c r="C23" s="1">
        <f t="shared" si="0"/>
        <v>1</v>
      </c>
      <c r="D23" s="1">
        <v>85</v>
      </c>
      <c r="E23" s="1">
        <v>40</v>
      </c>
      <c r="F23" s="1">
        <v>7</v>
      </c>
      <c r="G23" s="1">
        <v>6.2</v>
      </c>
      <c r="H23" s="1">
        <v>3.2</v>
      </c>
      <c r="I23" s="1">
        <v>10.358129999999999</v>
      </c>
      <c r="J23" s="1">
        <f t="shared" si="1"/>
        <v>59.05613240964</v>
      </c>
      <c r="K23" s="1">
        <f t="shared" si="2"/>
        <v>10.334823171687001</v>
      </c>
      <c r="L23" s="1">
        <v>0</v>
      </c>
      <c r="M23" s="1" t="s">
        <v>14</v>
      </c>
      <c r="N23" s="1">
        <f>AVERAGE(K21:K23)</f>
        <v>10.449654540261299</v>
      </c>
      <c r="O23" s="1">
        <f>STDEV(K21:K23)</f>
        <v>0.19889376467338557</v>
      </c>
    </row>
    <row r="24" spans="1:15">
      <c r="A24" s="1">
        <v>10</v>
      </c>
      <c r="B24" s="1">
        <v>4</v>
      </c>
      <c r="C24" s="1">
        <f t="shared" si="0"/>
        <v>10</v>
      </c>
      <c r="D24" s="1">
        <v>86</v>
      </c>
      <c r="E24" s="1">
        <v>40</v>
      </c>
      <c r="F24" s="1">
        <v>7</v>
      </c>
      <c r="G24" s="1">
        <v>5.75</v>
      </c>
      <c r="H24" s="1">
        <v>2.9</v>
      </c>
      <c r="I24" s="1">
        <v>10.358129999999999</v>
      </c>
      <c r="J24" s="1">
        <f t="shared" si="1"/>
        <v>56.103325789157999</v>
      </c>
      <c r="K24" s="1">
        <f t="shared" si="2"/>
        <v>9.8180820131026501</v>
      </c>
      <c r="L24" s="1">
        <v>0</v>
      </c>
      <c r="M24" s="1" t="s">
        <v>15</v>
      </c>
      <c r="N24" s="1"/>
      <c r="O24" s="1"/>
    </row>
    <row r="25" spans="1:15">
      <c r="A25" s="1">
        <v>10</v>
      </c>
      <c r="B25" s="1">
        <v>4</v>
      </c>
      <c r="C25" s="1">
        <f t="shared" si="0"/>
        <v>10</v>
      </c>
      <c r="D25" s="1">
        <v>87</v>
      </c>
      <c r="E25" s="1">
        <v>40</v>
      </c>
      <c r="F25" s="1">
        <v>7</v>
      </c>
      <c r="G25" s="1">
        <v>6.1</v>
      </c>
      <c r="H25" s="1">
        <v>3.1</v>
      </c>
      <c r="I25" s="1">
        <v>10.358129999999999</v>
      </c>
      <c r="J25" s="1">
        <f t="shared" si="1"/>
        <v>59.056132409639986</v>
      </c>
      <c r="K25" s="1">
        <f t="shared" si="2"/>
        <v>10.334823171686997</v>
      </c>
      <c r="L25" s="1">
        <v>0</v>
      </c>
      <c r="M25" s="1" t="s">
        <v>15</v>
      </c>
      <c r="N25" s="1"/>
      <c r="O25" s="1"/>
    </row>
    <row r="26" spans="1:15">
      <c r="A26" s="1">
        <v>10</v>
      </c>
      <c r="B26" s="1">
        <v>4</v>
      </c>
      <c r="C26" s="1">
        <f t="shared" si="0"/>
        <v>10</v>
      </c>
      <c r="D26" s="1">
        <v>88</v>
      </c>
      <c r="E26" s="1">
        <v>40</v>
      </c>
      <c r="F26" s="1">
        <v>7</v>
      </c>
      <c r="G26" s="1">
        <v>6</v>
      </c>
      <c r="H26" s="1">
        <v>3</v>
      </c>
      <c r="I26" s="1">
        <v>10.358129999999999</v>
      </c>
      <c r="J26" s="1">
        <f t="shared" si="1"/>
        <v>59.05613240964</v>
      </c>
      <c r="K26" s="1">
        <f t="shared" si="2"/>
        <v>10.334823171687001</v>
      </c>
      <c r="L26" s="1">
        <v>0</v>
      </c>
      <c r="M26" s="1" t="s">
        <v>15</v>
      </c>
      <c r="N26" s="1">
        <f>AVERAGE(K24:K26)</f>
        <v>10.162576118825548</v>
      </c>
      <c r="O26" s="1">
        <f>STDEV(K24:K26)</f>
        <v>0.29834064701006646</v>
      </c>
    </row>
    <row r="27" spans="1:15">
      <c r="A27" s="1">
        <v>7</v>
      </c>
      <c r="B27" s="1">
        <v>5</v>
      </c>
      <c r="C27" s="1">
        <f t="shared" si="0"/>
        <v>1</v>
      </c>
      <c r="D27" s="1">
        <v>89</v>
      </c>
      <c r="E27" s="1">
        <v>40</v>
      </c>
      <c r="F27" s="1">
        <v>7</v>
      </c>
      <c r="G27" s="1">
        <v>8.4</v>
      </c>
      <c r="H27" s="1">
        <v>4.3</v>
      </c>
      <c r="I27" s="1">
        <v>10.358129999999999</v>
      </c>
      <c r="J27" s="1">
        <f t="shared" si="1"/>
        <v>80.710047626508</v>
      </c>
      <c r="K27" s="1">
        <f t="shared" si="2"/>
        <v>14.124258334638901</v>
      </c>
      <c r="L27" s="1">
        <v>0</v>
      </c>
      <c r="M27" s="1" t="s">
        <v>14</v>
      </c>
      <c r="N27" s="1"/>
      <c r="O27" s="1"/>
    </row>
    <row r="28" spans="1:15">
      <c r="A28" s="1">
        <v>7</v>
      </c>
      <c r="B28" s="1">
        <v>5</v>
      </c>
      <c r="C28" s="1">
        <f t="shared" si="0"/>
        <v>1</v>
      </c>
      <c r="D28" s="1">
        <v>90</v>
      </c>
      <c r="E28" s="1">
        <v>40</v>
      </c>
      <c r="F28" s="1">
        <v>7</v>
      </c>
      <c r="G28" s="1">
        <v>8.4</v>
      </c>
      <c r="H28" s="1">
        <v>4.4000000000000004</v>
      </c>
      <c r="I28" s="1">
        <v>10.358129999999999</v>
      </c>
      <c r="J28" s="1">
        <f t="shared" si="1"/>
        <v>78.741509879519995</v>
      </c>
      <c r="K28" s="1">
        <f t="shared" si="2"/>
        <v>13.779764228915999</v>
      </c>
      <c r="L28" s="1">
        <v>0</v>
      </c>
      <c r="M28" s="1" t="s">
        <v>14</v>
      </c>
      <c r="N28" s="1"/>
      <c r="O28" s="1"/>
    </row>
    <row r="29" spans="1:15">
      <c r="A29" s="1">
        <v>7</v>
      </c>
      <c r="B29" s="1">
        <v>5</v>
      </c>
      <c r="C29" s="1">
        <f t="shared" si="0"/>
        <v>1</v>
      </c>
      <c r="D29" s="1">
        <v>91</v>
      </c>
      <c r="E29" s="1">
        <v>40</v>
      </c>
      <c r="F29" s="1">
        <v>7</v>
      </c>
      <c r="G29" s="1">
        <v>8.5</v>
      </c>
      <c r="H29" s="1">
        <v>4.4000000000000004</v>
      </c>
      <c r="I29" s="1">
        <v>10.358129999999999</v>
      </c>
      <c r="J29" s="1">
        <f t="shared" si="1"/>
        <v>80.710047626507986</v>
      </c>
      <c r="K29" s="1">
        <f t="shared" si="2"/>
        <v>14.124258334638897</v>
      </c>
      <c r="L29" s="1">
        <v>0</v>
      </c>
      <c r="M29" s="1" t="s">
        <v>14</v>
      </c>
      <c r="N29" s="1">
        <f>AVERAGE(K27:K29)</f>
        <v>14.0094269660646</v>
      </c>
      <c r="O29" s="1">
        <f>STDEV(K27:K29)</f>
        <v>0.19889376467331413</v>
      </c>
    </row>
    <row r="30" spans="1:15">
      <c r="A30" s="1">
        <v>7</v>
      </c>
      <c r="B30" s="1">
        <v>5</v>
      </c>
      <c r="C30" s="1">
        <f t="shared" si="0"/>
        <v>10</v>
      </c>
      <c r="D30" s="1">
        <v>92</v>
      </c>
      <c r="E30" s="1">
        <v>40</v>
      </c>
      <c r="F30" s="1">
        <v>7</v>
      </c>
      <c r="G30" s="1">
        <v>7.4</v>
      </c>
      <c r="H30" s="1">
        <v>3.75</v>
      </c>
      <c r="I30" s="1">
        <v>10.358129999999999</v>
      </c>
      <c r="J30" s="1">
        <f t="shared" si="1"/>
        <v>71.851627765062005</v>
      </c>
      <c r="K30" s="1">
        <f t="shared" si="2"/>
        <v>12.574034858885852</v>
      </c>
      <c r="L30" s="1">
        <v>0</v>
      </c>
      <c r="M30" s="1" t="s">
        <v>15</v>
      </c>
      <c r="N30" s="1"/>
      <c r="O30" s="1"/>
    </row>
    <row r="31" spans="1:15">
      <c r="A31" s="1">
        <v>7</v>
      </c>
      <c r="B31" s="1">
        <v>5</v>
      </c>
      <c r="C31" s="1">
        <f t="shared" si="0"/>
        <v>10</v>
      </c>
      <c r="D31" s="1">
        <v>93</v>
      </c>
      <c r="E31" s="1">
        <v>40</v>
      </c>
      <c r="F31" s="1">
        <v>7</v>
      </c>
      <c r="G31" s="1">
        <v>8.1</v>
      </c>
      <c r="H31" s="1">
        <v>4</v>
      </c>
      <c r="I31" s="1">
        <v>10.358129999999999</v>
      </c>
      <c r="J31" s="1">
        <f t="shared" si="1"/>
        <v>80.710047626507986</v>
      </c>
      <c r="K31" s="1">
        <f t="shared" si="2"/>
        <v>14.124258334638897</v>
      </c>
      <c r="L31" s="1">
        <v>0</v>
      </c>
      <c r="M31" s="1" t="s">
        <v>15</v>
      </c>
      <c r="N31" s="1"/>
      <c r="O31" s="1"/>
    </row>
    <row r="32" spans="1:15">
      <c r="A32" s="1">
        <v>7</v>
      </c>
      <c r="B32" s="1">
        <v>5</v>
      </c>
      <c r="C32" s="1">
        <f t="shared" si="0"/>
        <v>10</v>
      </c>
      <c r="D32" s="1">
        <v>94</v>
      </c>
      <c r="E32" s="1">
        <v>40</v>
      </c>
      <c r="F32" s="1">
        <v>7</v>
      </c>
      <c r="G32" s="1">
        <v>8.1999999999999993</v>
      </c>
      <c r="H32" s="1">
        <v>4.0999999999999996</v>
      </c>
      <c r="I32" s="1">
        <v>10.358129999999999</v>
      </c>
      <c r="J32" s="1">
        <f t="shared" si="1"/>
        <v>80.710047626507986</v>
      </c>
      <c r="K32" s="1">
        <f t="shared" si="2"/>
        <v>14.124258334638897</v>
      </c>
      <c r="L32" s="1">
        <v>0</v>
      </c>
      <c r="M32" s="1" t="s">
        <v>15</v>
      </c>
      <c r="N32" s="1">
        <f>AVERAGE(K30:K32)</f>
        <v>13.607517176054548</v>
      </c>
      <c r="O32" s="1">
        <f>STDEV(K30:K32)</f>
        <v>0.89502194103010413</v>
      </c>
    </row>
    <row r="33" spans="1:15">
      <c r="A33" s="1">
        <v>5</v>
      </c>
      <c r="B33" s="1">
        <v>6</v>
      </c>
      <c r="C33" s="1">
        <f t="shared" si="0"/>
        <v>1</v>
      </c>
      <c r="D33" s="1">
        <v>95</v>
      </c>
      <c r="E33" s="1">
        <v>40</v>
      </c>
      <c r="F33" s="1">
        <v>7</v>
      </c>
      <c r="G33" s="1">
        <v>7.1</v>
      </c>
      <c r="H33" s="1">
        <v>3.6</v>
      </c>
      <c r="I33" s="1">
        <v>10.358129999999999</v>
      </c>
      <c r="J33" s="1">
        <f t="shared" si="1"/>
        <v>68.898821144579983</v>
      </c>
      <c r="K33" s="1">
        <f t="shared" si="2"/>
        <v>12.057293700301496</v>
      </c>
      <c r="L33" s="1">
        <v>0</v>
      </c>
      <c r="M33" s="1" t="s">
        <v>14</v>
      </c>
      <c r="N33" s="1"/>
      <c r="O33" s="1"/>
    </row>
    <row r="34" spans="1:15">
      <c r="A34" s="1">
        <v>5</v>
      </c>
      <c r="B34" s="1">
        <v>6</v>
      </c>
      <c r="C34" s="1">
        <f t="shared" si="0"/>
        <v>1</v>
      </c>
      <c r="D34" s="1">
        <v>96</v>
      </c>
      <c r="E34" s="1">
        <v>40</v>
      </c>
      <c r="F34" s="1">
        <v>7</v>
      </c>
      <c r="G34" s="1">
        <v>6.9</v>
      </c>
      <c r="H34" s="1">
        <v>3.5</v>
      </c>
      <c r="I34" s="1">
        <v>10.358129999999999</v>
      </c>
      <c r="J34" s="1">
        <f t="shared" si="1"/>
        <v>66.930283397592007</v>
      </c>
      <c r="K34" s="1">
        <f t="shared" si="2"/>
        <v>11.712799594578602</v>
      </c>
      <c r="L34" s="1">
        <v>0</v>
      </c>
      <c r="M34" s="1" t="s">
        <v>14</v>
      </c>
      <c r="N34" s="1"/>
      <c r="O34" s="1"/>
    </row>
    <row r="35" spans="1:15">
      <c r="A35" s="1">
        <v>5</v>
      </c>
      <c r="B35" s="1">
        <v>6</v>
      </c>
      <c r="C35" s="1">
        <f t="shared" si="0"/>
        <v>1</v>
      </c>
      <c r="D35" s="1">
        <v>97</v>
      </c>
      <c r="E35" s="1">
        <v>40</v>
      </c>
      <c r="F35" s="1">
        <v>7</v>
      </c>
      <c r="G35" s="1">
        <v>7</v>
      </c>
      <c r="H35" s="1">
        <v>3.5</v>
      </c>
      <c r="I35" s="1">
        <v>10.358129999999999</v>
      </c>
      <c r="J35" s="1">
        <f t="shared" si="1"/>
        <v>68.898821144579998</v>
      </c>
      <c r="K35" s="1">
        <f t="shared" si="2"/>
        <v>12.0572937003015</v>
      </c>
      <c r="L35" s="1">
        <v>0</v>
      </c>
      <c r="M35" s="1" t="s">
        <v>14</v>
      </c>
      <c r="N35" s="1">
        <f>AVERAGE(K33:K35)</f>
        <v>11.942462331727199</v>
      </c>
      <c r="O35" s="1">
        <f>STDEV(K33:K35)</f>
        <v>0.19889376467338557</v>
      </c>
    </row>
    <row r="36" spans="1:15">
      <c r="A36" s="1">
        <v>5</v>
      </c>
      <c r="B36" s="1">
        <v>6</v>
      </c>
      <c r="C36" s="1">
        <f t="shared" si="0"/>
        <v>10</v>
      </c>
      <c r="D36" s="1">
        <v>98</v>
      </c>
      <c r="E36" s="1">
        <v>40</v>
      </c>
      <c r="F36" s="1">
        <v>7</v>
      </c>
      <c r="G36" s="1">
        <v>6.6</v>
      </c>
      <c r="H36" s="1">
        <v>3.2</v>
      </c>
      <c r="I36" s="1">
        <v>10.358129999999999</v>
      </c>
      <c r="J36" s="1">
        <f t="shared" si="1"/>
        <v>66.930283397591992</v>
      </c>
      <c r="K36" s="1">
        <f t="shared" si="2"/>
        <v>11.712799594578598</v>
      </c>
      <c r="L36" s="1">
        <v>0</v>
      </c>
      <c r="M36" s="1" t="s">
        <v>15</v>
      </c>
      <c r="N36" s="1"/>
      <c r="O36" s="1"/>
    </row>
    <row r="37" spans="1:15">
      <c r="A37" s="1">
        <v>5</v>
      </c>
      <c r="B37" s="1">
        <v>6</v>
      </c>
      <c r="C37" s="1">
        <f t="shared" si="0"/>
        <v>10</v>
      </c>
      <c r="D37" s="1">
        <v>99</v>
      </c>
      <c r="E37" s="1">
        <v>40</v>
      </c>
      <c r="F37" s="1">
        <v>7</v>
      </c>
      <c r="G37" s="1">
        <v>6.5</v>
      </c>
      <c r="H37" s="1">
        <v>3.2</v>
      </c>
      <c r="I37" s="1">
        <v>10.358129999999999</v>
      </c>
      <c r="J37" s="1">
        <f t="shared" si="1"/>
        <v>64.961745650603987</v>
      </c>
      <c r="K37" s="1">
        <f t="shared" si="2"/>
        <v>11.368305488855698</v>
      </c>
      <c r="L37" s="1">
        <v>0</v>
      </c>
      <c r="M37" s="1" t="s">
        <v>15</v>
      </c>
      <c r="N37" s="1"/>
      <c r="O37" s="1"/>
    </row>
    <row r="38" spans="1:15">
      <c r="A38" s="1">
        <v>5</v>
      </c>
      <c r="B38" s="1">
        <v>6</v>
      </c>
      <c r="C38" s="1">
        <f t="shared" si="0"/>
        <v>10</v>
      </c>
      <c r="D38" s="1">
        <v>100</v>
      </c>
      <c r="E38" s="1">
        <v>40</v>
      </c>
      <c r="F38" s="1">
        <v>7</v>
      </c>
      <c r="G38" s="1">
        <v>6.8</v>
      </c>
      <c r="H38" s="1">
        <v>3.4</v>
      </c>
      <c r="I38" s="1">
        <v>10.358129999999999</v>
      </c>
      <c r="J38" s="1">
        <f t="shared" si="1"/>
        <v>66.930283397591992</v>
      </c>
      <c r="K38" s="1">
        <f t="shared" si="2"/>
        <v>11.712799594578598</v>
      </c>
      <c r="L38" s="1">
        <v>0</v>
      </c>
      <c r="M38" s="1" t="s">
        <v>15</v>
      </c>
      <c r="N38" s="1">
        <f>AVERAGE(K36:K38)</f>
        <v>11.597968226004298</v>
      </c>
      <c r="O38" s="1">
        <f>STDEV(K36:K38)</f>
        <v>0.19889376467338557</v>
      </c>
    </row>
    <row r="39" spans="1:15">
      <c r="A39" s="1">
        <v>2</v>
      </c>
      <c r="B39" s="1">
        <v>7</v>
      </c>
      <c r="C39" s="1">
        <f t="shared" si="0"/>
        <v>1</v>
      </c>
      <c r="D39" s="1">
        <v>1</v>
      </c>
      <c r="E39" s="1">
        <v>40</v>
      </c>
      <c r="F39" s="1">
        <v>7</v>
      </c>
      <c r="G39" s="1">
        <v>9</v>
      </c>
      <c r="H39" s="1">
        <v>4.4000000000000004</v>
      </c>
      <c r="I39" s="1">
        <v>10.358129999999999</v>
      </c>
      <c r="J39" s="1">
        <f t="shared" si="1"/>
        <v>90.552736361447984</v>
      </c>
      <c r="K39" s="1">
        <f t="shared" si="2"/>
        <v>15.846728863253398</v>
      </c>
      <c r="L39" s="1">
        <v>0</v>
      </c>
      <c r="M39" s="1" t="s">
        <v>14</v>
      </c>
      <c r="N39" s="1"/>
      <c r="O39" s="1"/>
    </row>
    <row r="40" spans="1:15">
      <c r="A40" s="1">
        <v>2</v>
      </c>
      <c r="B40" s="1">
        <v>7</v>
      </c>
      <c r="C40" s="1">
        <f t="shared" si="0"/>
        <v>1</v>
      </c>
      <c r="D40" s="1">
        <v>2</v>
      </c>
      <c r="E40" s="1">
        <v>40</v>
      </c>
      <c r="F40" s="1">
        <v>7</v>
      </c>
      <c r="G40" s="1">
        <v>9.1</v>
      </c>
      <c r="H40" s="1">
        <v>4.5999999999999996</v>
      </c>
      <c r="I40" s="1">
        <v>10.358129999999999</v>
      </c>
      <c r="J40" s="1">
        <f t="shared" si="1"/>
        <v>88.584198614459993</v>
      </c>
      <c r="K40" s="1">
        <f t="shared" si="2"/>
        <v>15.5022347575305</v>
      </c>
      <c r="L40" s="1">
        <v>0</v>
      </c>
      <c r="M40" s="1" t="s">
        <v>14</v>
      </c>
      <c r="N40" s="1"/>
      <c r="O40" s="1"/>
    </row>
    <row r="41" spans="1:15">
      <c r="A41" s="1">
        <v>2</v>
      </c>
      <c r="B41" s="1">
        <v>7</v>
      </c>
      <c r="C41" s="1">
        <f t="shared" si="0"/>
        <v>1</v>
      </c>
      <c r="D41" s="1">
        <v>3</v>
      </c>
      <c r="E41" s="1">
        <v>40</v>
      </c>
      <c r="F41" s="1">
        <v>7</v>
      </c>
      <c r="G41" s="1">
        <v>9</v>
      </c>
      <c r="H41" s="1">
        <v>4.5999999999999996</v>
      </c>
      <c r="I41" s="1">
        <v>10.358129999999999</v>
      </c>
      <c r="J41" s="1">
        <f t="shared" si="1"/>
        <v>86.615660867472002</v>
      </c>
      <c r="K41" s="1">
        <f t="shared" si="2"/>
        <v>15.157740651807599</v>
      </c>
      <c r="L41" s="1">
        <v>0</v>
      </c>
      <c r="M41" s="1" t="s">
        <v>14</v>
      </c>
      <c r="N41" s="1">
        <f>AVERAGE(K39:K41)</f>
        <v>15.5022347575305</v>
      </c>
      <c r="O41" s="1">
        <f>STDEV(K39:K41)</f>
        <v>0.3444941057229105</v>
      </c>
    </row>
    <row r="42" spans="1:15">
      <c r="A42" s="1">
        <v>2</v>
      </c>
      <c r="B42" s="1">
        <v>7</v>
      </c>
      <c r="C42" s="1">
        <f t="shared" si="0"/>
        <v>10</v>
      </c>
      <c r="D42" s="1">
        <v>4</v>
      </c>
      <c r="E42" s="1">
        <v>40</v>
      </c>
      <c r="F42" s="1">
        <v>7</v>
      </c>
      <c r="G42" s="1">
        <v>8.8000000000000007</v>
      </c>
      <c r="H42" s="1">
        <v>4.4000000000000004</v>
      </c>
      <c r="I42" s="1">
        <v>10.358129999999999</v>
      </c>
      <c r="J42" s="1">
        <f t="shared" si="1"/>
        <v>86.615660867472002</v>
      </c>
      <c r="K42" s="1">
        <f t="shared" si="2"/>
        <v>15.157740651807599</v>
      </c>
      <c r="L42" s="1">
        <v>0</v>
      </c>
      <c r="M42" s="1" t="s">
        <v>15</v>
      </c>
      <c r="N42" s="1"/>
      <c r="O42" s="1"/>
    </row>
    <row r="43" spans="1:15">
      <c r="A43" s="1">
        <v>2</v>
      </c>
      <c r="B43" s="1">
        <v>7</v>
      </c>
      <c r="C43" s="1">
        <f t="shared" si="0"/>
        <v>10</v>
      </c>
      <c r="D43" s="1">
        <v>5</v>
      </c>
      <c r="E43" s="1">
        <v>40</v>
      </c>
      <c r="F43" s="1">
        <v>7</v>
      </c>
      <c r="G43" s="1">
        <v>8.4</v>
      </c>
      <c r="H43" s="1">
        <v>4.2</v>
      </c>
      <c r="I43" s="1">
        <v>10.358129999999999</v>
      </c>
      <c r="J43" s="1">
        <f t="shared" si="1"/>
        <v>82.678585373495991</v>
      </c>
      <c r="K43" s="1">
        <f t="shared" si="2"/>
        <v>14.468752440361799</v>
      </c>
      <c r="L43" s="1">
        <v>0</v>
      </c>
      <c r="M43" s="1" t="s">
        <v>15</v>
      </c>
      <c r="N43" s="1"/>
      <c r="O43" s="1"/>
    </row>
    <row r="44" spans="1:15">
      <c r="A44" s="1">
        <v>2</v>
      </c>
      <c r="B44" s="1">
        <v>7</v>
      </c>
      <c r="C44" s="1">
        <f t="shared" si="0"/>
        <v>10</v>
      </c>
      <c r="D44" s="1">
        <v>6</v>
      </c>
      <c r="E44" s="1">
        <v>40</v>
      </c>
      <c r="F44" s="1">
        <v>7</v>
      </c>
      <c r="G44" s="1">
        <v>8.6</v>
      </c>
      <c r="H44" s="1">
        <v>4.2</v>
      </c>
      <c r="I44" s="1">
        <v>10.358129999999999</v>
      </c>
      <c r="J44" s="1">
        <f t="shared" si="1"/>
        <v>86.615660867471988</v>
      </c>
      <c r="K44" s="1">
        <f t="shared" si="2"/>
        <v>15.157740651807597</v>
      </c>
      <c r="L44" s="1">
        <v>0</v>
      </c>
      <c r="M44" s="1" t="s">
        <v>15</v>
      </c>
      <c r="N44" s="1">
        <f>AVERAGE(K42:K44)</f>
        <v>14.928077914658999</v>
      </c>
      <c r="O44" s="1">
        <f>STDEV(K42:K44)</f>
        <v>0.39778752934662825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2010-06-03T21:03:11Z</dcterms:created>
  <dcterms:modified xsi:type="dcterms:W3CDTF">2010-07-28T19:05:26Z</dcterms:modified>
</cp:coreProperties>
</file>