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7635" windowHeight="949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2" i="1"/>
  <c r="C46" i="2"/>
  <c r="C47"/>
  <c r="C48"/>
  <c r="C49"/>
  <c r="C50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3"/>
  <c r="O55" i="1"/>
  <c r="N55"/>
  <c r="O22"/>
  <c r="N22"/>
  <c r="O19"/>
  <c r="N19"/>
  <c r="M55"/>
  <c r="M52"/>
  <c r="M49"/>
  <c r="M46"/>
  <c r="M43"/>
  <c r="M40"/>
  <c r="M37"/>
  <c r="M34"/>
  <c r="M31"/>
  <c r="M28"/>
  <c r="M25"/>
  <c r="M19"/>
  <c r="M16"/>
  <c r="M13"/>
  <c r="M10"/>
  <c r="L55"/>
  <c r="L52"/>
  <c r="L49"/>
  <c r="L46"/>
  <c r="L43"/>
  <c r="L40"/>
  <c r="L37"/>
  <c r="L34"/>
  <c r="L31"/>
  <c r="L28"/>
  <c r="L25"/>
  <c r="L22"/>
  <c r="L19"/>
  <c r="L16"/>
  <c r="L13"/>
  <c r="L10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8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9"/>
  <c r="J10"/>
  <c r="J11"/>
  <c r="J12"/>
  <c r="J13"/>
  <c r="J8"/>
</calcChain>
</file>

<file path=xl/sharedStrings.xml><?xml version="1.0" encoding="utf-8"?>
<sst xmlns="http://schemas.openxmlformats.org/spreadsheetml/2006/main" count="122" uniqueCount="43">
  <si>
    <t>Date: 5/26/2010</t>
  </si>
  <si>
    <t>Station: S-1</t>
  </si>
  <si>
    <t>Depth (m)</t>
  </si>
  <si>
    <t>Bottle #</t>
  </si>
  <si>
    <t>Chl FR</t>
  </si>
  <si>
    <t>Vial #</t>
  </si>
  <si>
    <t>Volume Filtered (ml)</t>
  </si>
  <si>
    <t>Volume Extracted</t>
  </si>
  <si>
    <t>Fb</t>
  </si>
  <si>
    <t>Fa</t>
  </si>
  <si>
    <t>Sen. Reading (Fs)</t>
  </si>
  <si>
    <t>Mean</t>
  </si>
  <si>
    <t>Cast: 009</t>
  </si>
  <si>
    <t>Whole</t>
  </si>
  <si>
    <t>&lt;10</t>
  </si>
  <si>
    <t>1*</t>
  </si>
  <si>
    <t>2*</t>
  </si>
  <si>
    <t>3*</t>
  </si>
  <si>
    <t>4*</t>
  </si>
  <si>
    <t>5*</t>
  </si>
  <si>
    <t>6*</t>
  </si>
  <si>
    <t>7*</t>
  </si>
  <si>
    <t>&lt;1</t>
  </si>
  <si>
    <t>Start Time: 4:53 pm</t>
  </si>
  <si>
    <r>
      <t>Water Conc. (</t>
    </r>
    <r>
      <rPr>
        <sz val="11"/>
        <color theme="1"/>
        <rFont val="Calibri"/>
        <family val="2"/>
      </rPr>
      <t>µg/L)</t>
    </r>
  </si>
  <si>
    <t>Stdev</t>
  </si>
  <si>
    <t>Extract Conc. (µg/L)</t>
  </si>
  <si>
    <t>mean w/o rep 1</t>
  </si>
  <si>
    <t>stdev w/o rep 1</t>
  </si>
  <si>
    <t>mean w/o rep 3</t>
  </si>
  <si>
    <t>stdev w/o rep 3</t>
  </si>
  <si>
    <t>Water Conc. (µg/L)</t>
  </si>
  <si>
    <t>depth</t>
  </si>
  <si>
    <t>bottle</t>
  </si>
  <si>
    <t>frac</t>
  </si>
  <si>
    <t>volfilt</t>
  </si>
  <si>
    <t>volextr</t>
  </si>
  <si>
    <t>fb</t>
  </si>
  <si>
    <t>fa</t>
  </si>
  <si>
    <t>senread</t>
  </si>
  <si>
    <t>exconc</t>
  </si>
  <si>
    <t>CHL</t>
  </si>
  <si>
    <t>FLAG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</si>
</sst>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workbookViewId="0">
      <selection activeCell="M23" sqref="M23"/>
    </sheetView>
  </sheetViews>
  <sheetFormatPr defaultRowHeight="15"/>
  <cols>
    <col min="1" max="1" width="10.140625" customWidth="1"/>
    <col min="5" max="5" width="20.140625" customWidth="1"/>
    <col min="6" max="6" width="17.28515625" customWidth="1"/>
    <col min="9" max="9" width="16" customWidth="1"/>
    <col min="10" max="10" width="17.28515625" customWidth="1"/>
    <col min="11" max="11" width="18.85546875" customWidth="1"/>
    <col min="12" max="13" width="12" bestFit="1" customWidth="1"/>
    <col min="14" max="14" width="15.5703125" customWidth="1"/>
    <col min="15" max="15" width="14.140625" customWidth="1"/>
  </cols>
  <sheetData>
    <row r="1" spans="1:13">
      <c r="A1" s="2" t="s">
        <v>0</v>
      </c>
      <c r="B1" s="2"/>
      <c r="C1" s="2"/>
      <c r="D1" s="1"/>
      <c r="E1" s="1"/>
      <c r="F1" s="1"/>
      <c r="G1" s="1"/>
      <c r="H1" s="1"/>
      <c r="I1" s="1"/>
      <c r="J1" s="1"/>
      <c r="K1" s="1"/>
      <c r="L1" s="1"/>
    </row>
    <row r="2" spans="1:13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>
      <c r="A3" s="1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>
      <c r="A4" s="1" t="s">
        <v>23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7" spans="1:13">
      <c r="A7" s="1" t="s">
        <v>2</v>
      </c>
      <c r="B7" s="1" t="s">
        <v>3</v>
      </c>
      <c r="C7" s="1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26</v>
      </c>
      <c r="K7" s="3" t="s">
        <v>24</v>
      </c>
      <c r="L7" s="3" t="s">
        <v>11</v>
      </c>
      <c r="M7" s="3" t="s">
        <v>25</v>
      </c>
    </row>
    <row r="8" spans="1:13">
      <c r="A8">
        <v>17.5</v>
      </c>
      <c r="B8">
        <v>1</v>
      </c>
      <c r="C8" s="1" t="s">
        <v>13</v>
      </c>
      <c r="D8">
        <v>64</v>
      </c>
      <c r="E8">
        <v>40</v>
      </c>
      <c r="F8">
        <v>7</v>
      </c>
      <c r="G8">
        <v>3.5</v>
      </c>
      <c r="H8">
        <v>2</v>
      </c>
      <c r="I8">
        <v>10.358129999999999</v>
      </c>
      <c r="J8">
        <f>(I8*1.900476*(G8-H8))</f>
        <v>29.52806620482</v>
      </c>
      <c r="K8" s="1">
        <f>((J8*0.007)/0.04)</f>
        <v>5.1674115858435004</v>
      </c>
    </row>
    <row r="9" spans="1:13">
      <c r="D9" s="1">
        <v>65</v>
      </c>
      <c r="E9">
        <v>40</v>
      </c>
      <c r="F9">
        <v>7</v>
      </c>
      <c r="G9">
        <v>3.6</v>
      </c>
      <c r="H9">
        <v>2</v>
      </c>
      <c r="I9" s="1">
        <v>10.358129999999999</v>
      </c>
      <c r="J9" s="1">
        <f t="shared" ref="J9:J55" si="0">(I9*1.900476*(G9-H9))</f>
        <v>31.496603951807998</v>
      </c>
      <c r="K9" s="1">
        <f t="shared" ref="K9:K55" si="1">((J9*0.007)/0.04)</f>
        <v>5.5119056915663993</v>
      </c>
    </row>
    <row r="10" spans="1:13">
      <c r="D10" s="1">
        <v>66</v>
      </c>
      <c r="E10">
        <v>40</v>
      </c>
      <c r="F10">
        <v>7</v>
      </c>
      <c r="G10">
        <v>3.5</v>
      </c>
      <c r="H10">
        <v>2</v>
      </c>
      <c r="I10" s="1">
        <v>10.358129999999999</v>
      </c>
      <c r="J10" s="1">
        <f t="shared" si="0"/>
        <v>29.52806620482</v>
      </c>
      <c r="K10" s="1">
        <f t="shared" si="1"/>
        <v>5.1674115858435004</v>
      </c>
      <c r="L10">
        <f>AVERAGE(K8:K10)</f>
        <v>5.2822429544178</v>
      </c>
      <c r="M10">
        <f>STDEV(K8:K10)</f>
        <v>0.19889376467334985</v>
      </c>
    </row>
    <row r="11" spans="1:13">
      <c r="C11" s="1" t="s">
        <v>14</v>
      </c>
      <c r="D11" s="1">
        <v>67</v>
      </c>
      <c r="E11" s="1">
        <v>40</v>
      </c>
      <c r="F11" s="1">
        <v>7</v>
      </c>
      <c r="G11">
        <v>2.2999999999999998</v>
      </c>
      <c r="H11">
        <v>1.3</v>
      </c>
      <c r="I11">
        <v>10.47325</v>
      </c>
      <c r="J11" s="1">
        <f t="shared" si="0"/>
        <v>19.904160266999998</v>
      </c>
      <c r="K11" s="1">
        <f t="shared" si="1"/>
        <v>3.4832280467249994</v>
      </c>
    </row>
    <row r="12" spans="1:13">
      <c r="D12" s="1">
        <v>68</v>
      </c>
      <c r="E12" s="1">
        <v>40</v>
      </c>
      <c r="F12" s="1">
        <v>7</v>
      </c>
      <c r="G12">
        <v>2.35</v>
      </c>
      <c r="H12">
        <v>1.4</v>
      </c>
      <c r="I12" s="1">
        <v>10.47325</v>
      </c>
      <c r="J12" s="1">
        <f t="shared" si="0"/>
        <v>18.908952253650003</v>
      </c>
      <c r="K12" s="1">
        <f t="shared" si="1"/>
        <v>3.3090666443887509</v>
      </c>
    </row>
    <row r="13" spans="1:13">
      <c r="D13" s="1">
        <v>69</v>
      </c>
      <c r="E13" s="1">
        <v>40</v>
      </c>
      <c r="F13" s="1">
        <v>7</v>
      </c>
      <c r="G13">
        <v>2.2999999999999998</v>
      </c>
      <c r="H13">
        <v>1.4</v>
      </c>
      <c r="I13" s="1">
        <v>10.47325</v>
      </c>
      <c r="J13" s="1">
        <f t="shared" si="0"/>
        <v>17.913744240300002</v>
      </c>
      <c r="K13" s="1">
        <f t="shared" si="1"/>
        <v>3.1349052420525005</v>
      </c>
      <c r="L13">
        <f>AVERAGE(K11:K13)</f>
        <v>3.30906664438875</v>
      </c>
      <c r="M13">
        <f>STDEV(K11:K13)</f>
        <v>0.17416140233626776</v>
      </c>
    </row>
    <row r="14" spans="1:13">
      <c r="A14">
        <v>14</v>
      </c>
      <c r="B14">
        <v>2</v>
      </c>
      <c r="C14" s="1" t="s">
        <v>13</v>
      </c>
      <c r="D14" s="1">
        <v>70</v>
      </c>
      <c r="E14" s="1">
        <v>40</v>
      </c>
      <c r="F14" s="1">
        <v>7</v>
      </c>
      <c r="G14">
        <v>3.2</v>
      </c>
      <c r="H14">
        <v>1.9</v>
      </c>
      <c r="I14">
        <v>10.358129999999999</v>
      </c>
      <c r="J14" s="1">
        <f t="shared" si="0"/>
        <v>25.590990710844004</v>
      </c>
      <c r="K14" s="1">
        <f t="shared" si="1"/>
        <v>4.4784233743977007</v>
      </c>
      <c r="M14" s="1"/>
    </row>
    <row r="15" spans="1:13">
      <c r="D15" s="1">
        <v>71</v>
      </c>
      <c r="E15" s="1">
        <v>40</v>
      </c>
      <c r="F15" s="1">
        <v>7</v>
      </c>
      <c r="G15">
        <v>3.2</v>
      </c>
      <c r="H15">
        <v>1.8</v>
      </c>
      <c r="I15" s="1">
        <v>10.358129999999999</v>
      </c>
      <c r="J15" s="1">
        <f t="shared" si="0"/>
        <v>27.559528457832002</v>
      </c>
      <c r="K15" s="1">
        <f t="shared" si="1"/>
        <v>4.8229174801206005</v>
      </c>
      <c r="M15" s="1"/>
    </row>
    <row r="16" spans="1:13">
      <c r="D16" s="1">
        <v>72</v>
      </c>
      <c r="E16" s="1">
        <v>40</v>
      </c>
      <c r="F16" s="1">
        <v>7</v>
      </c>
      <c r="G16">
        <v>3.25</v>
      </c>
      <c r="H16">
        <v>1.9</v>
      </c>
      <c r="I16" s="1">
        <v>10.358129999999999</v>
      </c>
      <c r="J16" s="1">
        <f t="shared" si="0"/>
        <v>26.575259584337999</v>
      </c>
      <c r="K16" s="1">
        <f t="shared" si="1"/>
        <v>4.6506704272591497</v>
      </c>
      <c r="L16">
        <f>AVERAGE(K14:K16)</f>
        <v>4.6506704272591506</v>
      </c>
      <c r="M16" s="1">
        <f>STDEV(K14:K16)</f>
        <v>0.17224705286143463</v>
      </c>
    </row>
    <row r="17" spans="1:15">
      <c r="C17" s="1" t="s">
        <v>14</v>
      </c>
      <c r="D17" s="1">
        <v>73</v>
      </c>
      <c r="E17" s="1">
        <v>40</v>
      </c>
      <c r="F17" s="1">
        <v>7</v>
      </c>
      <c r="G17">
        <v>2.2000000000000002</v>
      </c>
      <c r="H17">
        <v>1.6</v>
      </c>
      <c r="I17">
        <v>10.47325</v>
      </c>
      <c r="J17" s="1">
        <f t="shared" si="0"/>
        <v>11.942496160200003</v>
      </c>
      <c r="K17" s="4">
        <f t="shared" si="1"/>
        <v>2.0899368280350004</v>
      </c>
      <c r="M17" s="1"/>
    </row>
    <row r="18" spans="1:15">
      <c r="C18" s="1"/>
      <c r="D18" s="1">
        <v>74</v>
      </c>
      <c r="E18" s="1">
        <v>40</v>
      </c>
      <c r="F18" s="1">
        <v>7</v>
      </c>
      <c r="G18">
        <v>2.2000000000000002</v>
      </c>
      <c r="H18">
        <v>1.3</v>
      </c>
      <c r="I18" s="1">
        <v>10.47325</v>
      </c>
      <c r="J18" s="1">
        <f t="shared" si="0"/>
        <v>17.913744240300005</v>
      </c>
      <c r="K18" s="4">
        <f t="shared" si="1"/>
        <v>3.1349052420525014</v>
      </c>
      <c r="M18" s="1"/>
      <c r="N18" s="1" t="s">
        <v>27</v>
      </c>
      <c r="O18" s="1" t="s">
        <v>28</v>
      </c>
    </row>
    <row r="19" spans="1:15">
      <c r="C19" s="1"/>
      <c r="D19" s="1">
        <v>75</v>
      </c>
      <c r="E19" s="1">
        <v>40</v>
      </c>
      <c r="F19" s="1">
        <v>7</v>
      </c>
      <c r="G19">
        <v>2.2000000000000002</v>
      </c>
      <c r="H19">
        <v>1.2</v>
      </c>
      <c r="I19" s="1">
        <v>10.47325</v>
      </c>
      <c r="J19" s="1">
        <f t="shared" si="0"/>
        <v>19.904160267000005</v>
      </c>
      <c r="K19" s="4">
        <f t="shared" si="1"/>
        <v>3.4832280467250007</v>
      </c>
      <c r="L19">
        <f>AVERAGE(K17:K19)</f>
        <v>2.9026900389375005</v>
      </c>
      <c r="M19">
        <f>STDEV(K17:K19)</f>
        <v>0.72509173932542748</v>
      </c>
      <c r="N19">
        <f>AVERAGE(K18:K19)</f>
        <v>3.3090666443887509</v>
      </c>
      <c r="O19">
        <f>STDEV(K18:K19)</f>
        <v>0.24630141722584545</v>
      </c>
    </row>
    <row r="20" spans="1:15">
      <c r="A20">
        <v>11</v>
      </c>
      <c r="B20">
        <v>3</v>
      </c>
      <c r="C20" s="1" t="s">
        <v>13</v>
      </c>
      <c r="D20" s="1">
        <v>76</v>
      </c>
      <c r="E20" s="1">
        <v>40</v>
      </c>
      <c r="F20" s="1">
        <v>7</v>
      </c>
      <c r="G20">
        <v>4</v>
      </c>
      <c r="H20">
        <v>2.7</v>
      </c>
      <c r="I20">
        <v>10.358129999999999</v>
      </c>
      <c r="J20" s="1">
        <f t="shared" si="0"/>
        <v>25.590990710843997</v>
      </c>
      <c r="K20" s="4">
        <f t="shared" si="1"/>
        <v>4.4784233743976998</v>
      </c>
    </row>
    <row r="21" spans="1:15">
      <c r="C21" s="1"/>
      <c r="D21" s="1">
        <v>77</v>
      </c>
      <c r="E21" s="1">
        <v>40</v>
      </c>
      <c r="F21" s="1">
        <v>7</v>
      </c>
      <c r="G21">
        <v>4</v>
      </c>
      <c r="H21">
        <v>2.1</v>
      </c>
      <c r="I21" s="1">
        <v>10.358129999999999</v>
      </c>
      <c r="J21" s="1">
        <f t="shared" si="0"/>
        <v>37.402217192772</v>
      </c>
      <c r="K21" s="4">
        <f t="shared" si="1"/>
        <v>6.5453880087351006</v>
      </c>
      <c r="N21" s="1" t="s">
        <v>27</v>
      </c>
      <c r="O21" s="1" t="s">
        <v>28</v>
      </c>
    </row>
    <row r="22" spans="1:15">
      <c r="C22" s="1"/>
      <c r="D22" s="1">
        <v>78</v>
      </c>
      <c r="E22" s="1">
        <v>40</v>
      </c>
      <c r="F22" s="1">
        <v>7</v>
      </c>
      <c r="G22">
        <v>4</v>
      </c>
      <c r="H22">
        <v>2.1</v>
      </c>
      <c r="I22" s="1">
        <v>10.358129999999999</v>
      </c>
      <c r="J22" s="1">
        <f t="shared" si="0"/>
        <v>37.402217192772</v>
      </c>
      <c r="K22" s="4">
        <f t="shared" si="1"/>
        <v>6.5453880087351006</v>
      </c>
      <c r="L22">
        <f>AVERAGE(K20:K22)</f>
        <v>5.8563997972893</v>
      </c>
      <c r="M22">
        <f>STDEV(K20:K22)</f>
        <v>1.1933625880401348</v>
      </c>
      <c r="N22">
        <f>AVERAGE(K21:K22)</f>
        <v>6.5453880087351006</v>
      </c>
      <c r="O22">
        <f>STDEV(K21:K22)</f>
        <v>0</v>
      </c>
    </row>
    <row r="23" spans="1:15">
      <c r="C23" s="1" t="s">
        <v>22</v>
      </c>
      <c r="D23" s="1">
        <v>79</v>
      </c>
      <c r="E23" s="1">
        <v>40</v>
      </c>
      <c r="F23" s="1">
        <v>7</v>
      </c>
      <c r="G23">
        <v>2.4</v>
      </c>
      <c r="H23">
        <v>1.35</v>
      </c>
      <c r="I23">
        <v>10.47325</v>
      </c>
      <c r="J23" s="1">
        <f t="shared" si="0"/>
        <v>20.89936828035</v>
      </c>
      <c r="K23" s="1">
        <f t="shared" si="1"/>
        <v>3.6573894490612497</v>
      </c>
    </row>
    <row r="24" spans="1:15">
      <c r="C24" s="1"/>
      <c r="D24">
        <v>81</v>
      </c>
      <c r="E24" s="1">
        <v>40</v>
      </c>
      <c r="F24" s="1">
        <v>7</v>
      </c>
      <c r="G24">
        <v>2.2999999999999998</v>
      </c>
      <c r="H24">
        <v>1.3</v>
      </c>
      <c r="I24" s="1">
        <v>10.47325</v>
      </c>
      <c r="J24" s="1">
        <f t="shared" si="0"/>
        <v>19.904160266999998</v>
      </c>
      <c r="K24" s="1">
        <f t="shared" si="1"/>
        <v>3.4832280467249994</v>
      </c>
    </row>
    <row r="25" spans="1:15">
      <c r="D25">
        <v>82</v>
      </c>
      <c r="E25" s="1">
        <v>40</v>
      </c>
      <c r="F25" s="1">
        <v>7</v>
      </c>
      <c r="G25">
        <v>2.5499999999999998</v>
      </c>
      <c r="H25">
        <v>1.4</v>
      </c>
      <c r="I25" s="1">
        <v>10.47325</v>
      </c>
      <c r="J25" s="1">
        <f t="shared" si="0"/>
        <v>22.88978430705</v>
      </c>
      <c r="K25" s="1">
        <f t="shared" si="1"/>
        <v>4.0057122537337504</v>
      </c>
      <c r="L25">
        <f>AVERAGE(K23:K25)</f>
        <v>3.7154432498399999</v>
      </c>
      <c r="M25">
        <f>STDEV(K23:K25)</f>
        <v>0.2660359364485041</v>
      </c>
    </row>
    <row r="26" spans="1:15">
      <c r="A26">
        <v>9</v>
      </c>
      <c r="B26">
        <v>4</v>
      </c>
      <c r="C26" s="1" t="s">
        <v>13</v>
      </c>
      <c r="D26" s="1">
        <v>83</v>
      </c>
      <c r="E26" s="1">
        <v>40</v>
      </c>
      <c r="F26" s="1">
        <v>7</v>
      </c>
      <c r="G26">
        <v>6.6</v>
      </c>
      <c r="H26">
        <v>3.4</v>
      </c>
      <c r="I26">
        <v>10.358129999999999</v>
      </c>
      <c r="J26" s="1">
        <f t="shared" si="0"/>
        <v>62.993207903615989</v>
      </c>
      <c r="K26" s="1">
        <f t="shared" si="1"/>
        <v>11.023811383132797</v>
      </c>
    </row>
    <row r="27" spans="1:15">
      <c r="D27" s="1">
        <v>84</v>
      </c>
      <c r="E27" s="1">
        <v>40</v>
      </c>
      <c r="F27" s="1">
        <v>7</v>
      </c>
      <c r="G27">
        <v>6.8</v>
      </c>
      <c r="H27">
        <v>3.4</v>
      </c>
      <c r="I27" s="1">
        <v>10.358129999999999</v>
      </c>
      <c r="J27" s="1">
        <f t="shared" si="0"/>
        <v>66.930283397591992</v>
      </c>
      <c r="K27" s="1">
        <f t="shared" si="1"/>
        <v>11.712799594578598</v>
      </c>
    </row>
    <row r="28" spans="1:15">
      <c r="D28" s="1">
        <v>85</v>
      </c>
      <c r="E28" s="1">
        <v>40</v>
      </c>
      <c r="F28" s="1">
        <v>7</v>
      </c>
      <c r="G28">
        <v>6.9</v>
      </c>
      <c r="H28">
        <v>3.6</v>
      </c>
      <c r="I28" s="1">
        <v>10.358129999999999</v>
      </c>
      <c r="J28" s="1">
        <f t="shared" si="0"/>
        <v>64.961745650604001</v>
      </c>
      <c r="K28" s="1">
        <f t="shared" si="1"/>
        <v>11.3683054888557</v>
      </c>
      <c r="L28">
        <f>AVERAGE(K26:K28)</f>
        <v>11.368305488855697</v>
      </c>
      <c r="M28">
        <f>STDEV(K26:K28)</f>
        <v>0.34449410572299299</v>
      </c>
    </row>
    <row r="29" spans="1:15">
      <c r="C29" s="1" t="s">
        <v>14</v>
      </c>
      <c r="D29" s="1">
        <v>86</v>
      </c>
      <c r="E29" s="1">
        <v>40</v>
      </c>
      <c r="F29" s="1">
        <v>7</v>
      </c>
      <c r="G29">
        <v>5</v>
      </c>
      <c r="H29">
        <v>2.6</v>
      </c>
      <c r="I29" s="1">
        <v>10.358129999999999</v>
      </c>
      <c r="J29" s="1">
        <f t="shared" si="0"/>
        <v>47.244905927711997</v>
      </c>
      <c r="K29" s="1">
        <f t="shared" si="1"/>
        <v>8.2678585373495999</v>
      </c>
    </row>
    <row r="30" spans="1:15">
      <c r="D30" s="1">
        <v>87</v>
      </c>
      <c r="E30" s="1">
        <v>40</v>
      </c>
      <c r="F30" s="1">
        <v>7</v>
      </c>
      <c r="G30">
        <v>5</v>
      </c>
      <c r="H30">
        <v>2.7</v>
      </c>
      <c r="I30" s="1">
        <v>10.358129999999999</v>
      </c>
      <c r="J30" s="1">
        <f t="shared" si="0"/>
        <v>45.276368180723992</v>
      </c>
      <c r="K30" s="1">
        <f t="shared" si="1"/>
        <v>7.9233644316266991</v>
      </c>
    </row>
    <row r="31" spans="1:15">
      <c r="D31" s="1">
        <v>88</v>
      </c>
      <c r="E31" s="1">
        <v>40</v>
      </c>
      <c r="F31" s="1">
        <v>7</v>
      </c>
      <c r="G31">
        <v>5.4</v>
      </c>
      <c r="H31">
        <v>2.7</v>
      </c>
      <c r="I31" s="1">
        <v>10.358129999999999</v>
      </c>
      <c r="J31" s="1">
        <f t="shared" si="0"/>
        <v>53.150519168675999</v>
      </c>
      <c r="K31" s="1">
        <f t="shared" si="1"/>
        <v>9.3013408545182994</v>
      </c>
      <c r="L31">
        <f>AVERAGE(K29:K31)</f>
        <v>8.4975212744981992</v>
      </c>
      <c r="M31">
        <f>STDEV(K29:K31)</f>
        <v>0.71712166689983114</v>
      </c>
    </row>
    <row r="32" spans="1:15">
      <c r="A32">
        <v>7</v>
      </c>
      <c r="B32">
        <v>5</v>
      </c>
      <c r="C32" s="1" t="s">
        <v>13</v>
      </c>
      <c r="D32" s="1">
        <v>89</v>
      </c>
      <c r="E32" s="1">
        <v>40</v>
      </c>
      <c r="F32" s="1">
        <v>7</v>
      </c>
      <c r="G32">
        <v>9</v>
      </c>
      <c r="H32">
        <v>4.2</v>
      </c>
      <c r="I32" s="1">
        <v>10.358129999999999</v>
      </c>
      <c r="J32" s="1">
        <f t="shared" si="0"/>
        <v>94.489811855423994</v>
      </c>
      <c r="K32" s="1">
        <f t="shared" si="1"/>
        <v>16.5357170746992</v>
      </c>
    </row>
    <row r="33" spans="1:13">
      <c r="D33" s="1">
        <v>90</v>
      </c>
      <c r="E33" s="1">
        <v>40</v>
      </c>
      <c r="F33" s="1">
        <v>7</v>
      </c>
      <c r="G33">
        <v>8.9</v>
      </c>
      <c r="H33">
        <v>4.4000000000000004</v>
      </c>
      <c r="I33" s="1">
        <v>10.358129999999999</v>
      </c>
      <c r="J33" s="1">
        <f t="shared" si="0"/>
        <v>88.584198614459993</v>
      </c>
      <c r="K33" s="1">
        <f t="shared" si="1"/>
        <v>15.5022347575305</v>
      </c>
    </row>
    <row r="34" spans="1:13">
      <c r="D34" s="1">
        <v>91</v>
      </c>
      <c r="E34" s="1">
        <v>40</v>
      </c>
      <c r="F34" s="1">
        <v>7</v>
      </c>
      <c r="G34">
        <v>8.4</v>
      </c>
      <c r="H34">
        <v>4.2</v>
      </c>
      <c r="I34" s="1">
        <v>10.358129999999999</v>
      </c>
      <c r="J34" s="1">
        <f t="shared" si="0"/>
        <v>82.678585373495991</v>
      </c>
      <c r="K34" s="1">
        <f t="shared" si="1"/>
        <v>14.468752440361799</v>
      </c>
      <c r="L34">
        <f>AVERAGE(K32:K34)</f>
        <v>15.5022347575305</v>
      </c>
      <c r="M34">
        <f>STDEV(K32:K34)</f>
        <v>1.0334823171687315</v>
      </c>
    </row>
    <row r="35" spans="1:13">
      <c r="C35" s="1" t="s">
        <v>14</v>
      </c>
      <c r="D35" s="1">
        <v>92</v>
      </c>
      <c r="E35" s="1">
        <v>40</v>
      </c>
      <c r="F35" s="1">
        <v>7</v>
      </c>
      <c r="G35">
        <v>5.2</v>
      </c>
      <c r="H35">
        <v>2.6</v>
      </c>
      <c r="I35" s="1">
        <v>10.358129999999999</v>
      </c>
      <c r="J35" s="1">
        <f t="shared" si="0"/>
        <v>51.181981421688</v>
      </c>
      <c r="K35" s="1">
        <f t="shared" si="1"/>
        <v>8.9568467487954013</v>
      </c>
    </row>
    <row r="36" spans="1:13">
      <c r="D36" s="1">
        <v>93</v>
      </c>
      <c r="E36" s="1">
        <v>40</v>
      </c>
      <c r="F36" s="1">
        <v>7</v>
      </c>
      <c r="G36">
        <v>5.0999999999999996</v>
      </c>
      <c r="H36">
        <v>2.6</v>
      </c>
      <c r="I36" s="1">
        <v>10.358129999999999</v>
      </c>
      <c r="J36" s="1">
        <f t="shared" si="0"/>
        <v>49.213443674699988</v>
      </c>
      <c r="K36" s="1">
        <f t="shared" si="1"/>
        <v>8.6123526430724979</v>
      </c>
    </row>
    <row r="37" spans="1:13">
      <c r="D37" s="1">
        <v>94</v>
      </c>
      <c r="E37" s="1">
        <v>40</v>
      </c>
      <c r="F37" s="1">
        <v>7</v>
      </c>
      <c r="G37">
        <v>5.2</v>
      </c>
      <c r="H37">
        <v>2.6</v>
      </c>
      <c r="I37" s="1">
        <v>10.358129999999999</v>
      </c>
      <c r="J37" s="1">
        <f t="shared" si="0"/>
        <v>51.181981421688</v>
      </c>
      <c r="K37" s="1">
        <f t="shared" si="1"/>
        <v>8.9568467487954013</v>
      </c>
      <c r="L37">
        <f>AVERAGE(K35:K37)</f>
        <v>8.842015380221099</v>
      </c>
      <c r="M37">
        <f>STDEV(K35:K37)</f>
        <v>0.19889376467345704</v>
      </c>
    </row>
    <row r="38" spans="1:13">
      <c r="A38">
        <v>5</v>
      </c>
      <c r="B38">
        <v>6</v>
      </c>
      <c r="C38" s="1" t="s">
        <v>13</v>
      </c>
      <c r="D38" s="1">
        <v>95</v>
      </c>
      <c r="E38" s="1">
        <v>40</v>
      </c>
      <c r="F38" s="1">
        <v>7</v>
      </c>
      <c r="G38">
        <v>9.1999999999999993</v>
      </c>
      <c r="H38">
        <v>4.8</v>
      </c>
      <c r="I38" s="1">
        <v>10.358129999999999</v>
      </c>
      <c r="J38" s="1">
        <f t="shared" si="0"/>
        <v>86.615660867471988</v>
      </c>
      <c r="K38" s="1">
        <f t="shared" si="1"/>
        <v>15.157740651807597</v>
      </c>
    </row>
    <row r="39" spans="1:13">
      <c r="D39" s="1">
        <v>96</v>
      </c>
      <c r="E39" s="1">
        <v>40</v>
      </c>
      <c r="F39" s="1">
        <v>7</v>
      </c>
      <c r="G39">
        <v>9</v>
      </c>
      <c r="H39">
        <v>4.5999999999999996</v>
      </c>
      <c r="I39" s="1">
        <v>10.358129999999999</v>
      </c>
      <c r="J39" s="1">
        <f t="shared" si="0"/>
        <v>86.615660867472002</v>
      </c>
      <c r="K39" s="1">
        <f t="shared" si="1"/>
        <v>15.157740651807599</v>
      </c>
    </row>
    <row r="40" spans="1:13">
      <c r="D40" s="1">
        <v>97</v>
      </c>
      <c r="E40" s="1">
        <v>40</v>
      </c>
      <c r="F40" s="1">
        <v>7</v>
      </c>
      <c r="G40">
        <v>9</v>
      </c>
      <c r="H40">
        <v>4.5999999999999996</v>
      </c>
      <c r="I40" s="1">
        <v>10.358129999999999</v>
      </c>
      <c r="J40" s="1">
        <f t="shared" si="0"/>
        <v>86.615660867472002</v>
      </c>
      <c r="K40" s="1">
        <f t="shared" si="1"/>
        <v>15.157740651807599</v>
      </c>
      <c r="L40">
        <f>AVERAGE(K38:K40)</f>
        <v>15.157740651807599</v>
      </c>
      <c r="M40">
        <f>STDEV(K38:K40)</f>
        <v>1.2560739669470201E-15</v>
      </c>
    </row>
    <row r="41" spans="1:13">
      <c r="C41" s="1" t="s">
        <v>14</v>
      </c>
      <c r="D41" s="1">
        <v>98</v>
      </c>
      <c r="E41" s="1">
        <v>40</v>
      </c>
      <c r="F41" s="1">
        <v>7</v>
      </c>
      <c r="G41">
        <v>5.8</v>
      </c>
      <c r="H41">
        <v>3.4</v>
      </c>
      <c r="I41" s="1">
        <v>10.358129999999999</v>
      </c>
      <c r="J41" s="1">
        <f t="shared" si="0"/>
        <v>47.244905927711997</v>
      </c>
      <c r="K41" s="1">
        <f t="shared" si="1"/>
        <v>8.2678585373495999</v>
      </c>
    </row>
    <row r="42" spans="1:13">
      <c r="D42" s="1">
        <v>99</v>
      </c>
      <c r="E42" s="1">
        <v>40</v>
      </c>
      <c r="F42" s="1">
        <v>7</v>
      </c>
      <c r="G42">
        <v>5.8</v>
      </c>
      <c r="H42">
        <v>3</v>
      </c>
      <c r="I42" s="1">
        <v>10.358129999999999</v>
      </c>
      <c r="J42" s="1">
        <f t="shared" si="0"/>
        <v>55.119056915663997</v>
      </c>
      <c r="K42" s="1">
        <f t="shared" si="1"/>
        <v>9.6458349602411992</v>
      </c>
    </row>
    <row r="43" spans="1:13">
      <c r="D43" s="1">
        <v>100</v>
      </c>
      <c r="E43" s="1">
        <v>40</v>
      </c>
      <c r="F43" s="1">
        <v>7</v>
      </c>
      <c r="G43">
        <v>5.7</v>
      </c>
      <c r="H43">
        <v>3</v>
      </c>
      <c r="I43" s="1">
        <v>10.358129999999999</v>
      </c>
      <c r="J43" s="1">
        <f t="shared" si="0"/>
        <v>53.150519168675999</v>
      </c>
      <c r="K43" s="1">
        <f t="shared" si="1"/>
        <v>9.3013408545182994</v>
      </c>
      <c r="L43">
        <f>AVERAGE(K41:K43)</f>
        <v>9.0716781173697001</v>
      </c>
      <c r="M43">
        <f>STDEV(K41:K43)</f>
        <v>0.71712166689984103</v>
      </c>
    </row>
    <row r="44" spans="1:13">
      <c r="A44">
        <v>3</v>
      </c>
      <c r="B44">
        <v>7</v>
      </c>
      <c r="C44" s="1" t="s">
        <v>13</v>
      </c>
      <c r="D44" s="1" t="s">
        <v>15</v>
      </c>
      <c r="E44" s="1">
        <v>40</v>
      </c>
      <c r="F44" s="1">
        <v>7</v>
      </c>
      <c r="G44">
        <v>8.9</v>
      </c>
      <c r="H44">
        <v>4.5999999999999996</v>
      </c>
      <c r="I44" s="1">
        <v>10.358129999999999</v>
      </c>
      <c r="J44" s="1">
        <f t="shared" si="0"/>
        <v>84.647123120484011</v>
      </c>
      <c r="K44" s="1">
        <f t="shared" si="1"/>
        <v>14.813246546084702</v>
      </c>
    </row>
    <row r="45" spans="1:13">
      <c r="D45" s="1" t="s">
        <v>16</v>
      </c>
      <c r="E45" s="1">
        <v>40</v>
      </c>
      <c r="F45" s="1">
        <v>7</v>
      </c>
      <c r="G45">
        <v>8.6999999999999993</v>
      </c>
      <c r="H45">
        <v>4.4000000000000004</v>
      </c>
      <c r="I45" s="1">
        <v>10.358129999999999</v>
      </c>
      <c r="J45" s="1">
        <f t="shared" si="0"/>
        <v>84.647123120483968</v>
      </c>
      <c r="K45" s="1">
        <f t="shared" si="1"/>
        <v>14.813246546084693</v>
      </c>
    </row>
    <row r="46" spans="1:13">
      <c r="D46" s="1" t="s">
        <v>17</v>
      </c>
      <c r="E46" s="1">
        <v>40</v>
      </c>
      <c r="F46" s="1">
        <v>7</v>
      </c>
      <c r="G46">
        <v>8.9</v>
      </c>
      <c r="H46">
        <v>4.5999999999999996</v>
      </c>
      <c r="I46" s="1">
        <v>10.358129999999999</v>
      </c>
      <c r="J46" s="1">
        <f t="shared" si="0"/>
        <v>84.647123120484011</v>
      </c>
      <c r="K46" s="1">
        <f t="shared" si="1"/>
        <v>14.813246546084702</v>
      </c>
      <c r="L46">
        <f>AVERAGE(K44:K46)</f>
        <v>14.813246546084699</v>
      </c>
      <c r="M46">
        <f>STDEV(K44:K46)</f>
        <v>5.17892563931115E-15</v>
      </c>
    </row>
    <row r="47" spans="1:13">
      <c r="C47" s="1" t="s">
        <v>14</v>
      </c>
      <c r="D47" s="1" t="s">
        <v>18</v>
      </c>
      <c r="E47" s="1">
        <v>40</v>
      </c>
      <c r="F47" s="1">
        <v>7</v>
      </c>
      <c r="G47">
        <v>5.7</v>
      </c>
      <c r="H47">
        <v>2.8</v>
      </c>
      <c r="I47" s="1">
        <v>10.358129999999999</v>
      </c>
      <c r="J47" s="1">
        <f t="shared" si="0"/>
        <v>57.087594662652002</v>
      </c>
      <c r="K47" s="1">
        <f t="shared" si="1"/>
        <v>9.9903290659640991</v>
      </c>
    </row>
    <row r="48" spans="1:13">
      <c r="D48" s="1" t="s">
        <v>19</v>
      </c>
      <c r="E48" s="1">
        <v>40</v>
      </c>
      <c r="F48" s="1">
        <v>7</v>
      </c>
      <c r="G48">
        <v>5.8</v>
      </c>
      <c r="H48">
        <v>3</v>
      </c>
      <c r="I48" s="1">
        <v>10.358129999999999</v>
      </c>
      <c r="J48" s="1">
        <f t="shared" si="0"/>
        <v>55.119056915663997</v>
      </c>
      <c r="K48" s="1">
        <f t="shared" si="1"/>
        <v>9.6458349602411992</v>
      </c>
    </row>
    <row r="49" spans="1:15">
      <c r="D49" s="1" t="s">
        <v>20</v>
      </c>
      <c r="E49" s="1">
        <v>40</v>
      </c>
      <c r="F49" s="1">
        <v>7</v>
      </c>
      <c r="G49">
        <v>5.6</v>
      </c>
      <c r="H49">
        <v>2.8</v>
      </c>
      <c r="I49" s="1">
        <v>10.358129999999999</v>
      </c>
      <c r="J49" s="1">
        <f t="shared" si="0"/>
        <v>55.119056915663997</v>
      </c>
      <c r="K49" s="1">
        <f t="shared" si="1"/>
        <v>9.6458349602411992</v>
      </c>
      <c r="L49">
        <f>AVERAGE(K47:K49)</f>
        <v>9.7606663288154998</v>
      </c>
      <c r="M49">
        <f>STDEV(K47:K49)</f>
        <v>0.19889376467331413</v>
      </c>
    </row>
    <row r="50" spans="1:15">
      <c r="A50">
        <v>0</v>
      </c>
      <c r="B50">
        <v>8</v>
      </c>
      <c r="C50" s="1" t="s">
        <v>13</v>
      </c>
      <c r="D50" s="1" t="s">
        <v>21</v>
      </c>
      <c r="E50" s="1">
        <v>40</v>
      </c>
      <c r="F50" s="1">
        <v>7</v>
      </c>
      <c r="G50">
        <v>5.2</v>
      </c>
      <c r="H50">
        <v>2.6</v>
      </c>
      <c r="I50" s="1">
        <v>10.358129999999999</v>
      </c>
      <c r="J50" s="1">
        <f t="shared" si="0"/>
        <v>51.181981421688</v>
      </c>
      <c r="K50" s="1">
        <f t="shared" si="1"/>
        <v>8.9568467487954013</v>
      </c>
    </row>
    <row r="51" spans="1:15">
      <c r="E51" s="1">
        <v>40</v>
      </c>
      <c r="F51" s="1">
        <v>7</v>
      </c>
      <c r="G51">
        <v>5.3</v>
      </c>
      <c r="H51">
        <v>2.7</v>
      </c>
      <c r="I51" s="1">
        <v>10.358129999999999</v>
      </c>
      <c r="J51" s="1">
        <f t="shared" si="0"/>
        <v>51.181981421687993</v>
      </c>
      <c r="K51" s="1">
        <f t="shared" si="1"/>
        <v>8.9568467487953995</v>
      </c>
    </row>
    <row r="52" spans="1:15">
      <c r="E52" s="1">
        <v>40</v>
      </c>
      <c r="F52" s="1">
        <v>7</v>
      </c>
      <c r="G52">
        <v>5.2</v>
      </c>
      <c r="H52">
        <v>2.6</v>
      </c>
      <c r="I52" s="1">
        <v>10.358129999999999</v>
      </c>
      <c r="J52" s="1">
        <f t="shared" si="0"/>
        <v>51.181981421688</v>
      </c>
      <c r="K52" s="1">
        <f t="shared" si="1"/>
        <v>8.9568467487954013</v>
      </c>
      <c r="L52">
        <f>AVERAGE(K50:K52)</f>
        <v>8.9568467487953995</v>
      </c>
      <c r="M52">
        <f>STDEV(K50:K52)</f>
        <v>1.7763568394002505E-15</v>
      </c>
    </row>
    <row r="53" spans="1:15">
      <c r="C53" s="1" t="s">
        <v>14</v>
      </c>
      <c r="E53" s="1">
        <v>40</v>
      </c>
      <c r="F53" s="1">
        <v>7</v>
      </c>
      <c r="G53">
        <v>4</v>
      </c>
      <c r="H53">
        <v>2</v>
      </c>
      <c r="I53" s="1">
        <v>10.358129999999999</v>
      </c>
      <c r="J53" s="1">
        <f t="shared" si="0"/>
        <v>39.370754939759998</v>
      </c>
      <c r="K53" s="1">
        <f t="shared" si="1"/>
        <v>6.8898821144579996</v>
      </c>
    </row>
    <row r="54" spans="1:15">
      <c r="E54" s="1">
        <v>40</v>
      </c>
      <c r="F54" s="1">
        <v>7</v>
      </c>
      <c r="G54">
        <v>4.2</v>
      </c>
      <c r="H54">
        <v>2.2000000000000002</v>
      </c>
      <c r="I54" s="1">
        <v>10.358129999999999</v>
      </c>
      <c r="J54" s="1">
        <f t="shared" si="0"/>
        <v>39.370754939759998</v>
      </c>
      <c r="K54" s="1">
        <f t="shared" si="1"/>
        <v>6.8898821144579996</v>
      </c>
      <c r="N54" s="1" t="s">
        <v>29</v>
      </c>
      <c r="O54" s="1" t="s">
        <v>30</v>
      </c>
    </row>
    <row r="55" spans="1:15">
      <c r="E55" s="1">
        <v>40</v>
      </c>
      <c r="F55" s="1">
        <v>7</v>
      </c>
      <c r="G55">
        <v>6</v>
      </c>
      <c r="H55">
        <v>3</v>
      </c>
      <c r="I55" s="1">
        <v>10.358129999999999</v>
      </c>
      <c r="J55" s="1">
        <f t="shared" si="0"/>
        <v>59.05613240964</v>
      </c>
      <c r="K55" s="1">
        <f t="shared" si="1"/>
        <v>10.334823171687001</v>
      </c>
      <c r="L55">
        <f>AVERAGE(K53:K55)</f>
        <v>8.0381958002010006</v>
      </c>
      <c r="M55">
        <f>STDEV(K53:K55)</f>
        <v>1.9889376467335558</v>
      </c>
      <c r="N55">
        <f>AVERAGE(K53:K54)</f>
        <v>6.8898821144579996</v>
      </c>
      <c r="O55">
        <f>STDEV(K53:K54)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0"/>
  <sheetViews>
    <sheetView tabSelected="1" workbookViewId="0">
      <selection sqref="A1:XFD2"/>
    </sheetView>
  </sheetViews>
  <sheetFormatPr defaultRowHeight="15"/>
  <cols>
    <col min="1" max="1" width="10" bestFit="1" customWidth="1"/>
    <col min="2" max="2" width="7.85546875" bestFit="1" customWidth="1"/>
    <col min="3" max="3" width="6.85546875" bestFit="1" customWidth="1"/>
    <col min="4" max="4" width="5.85546875" bestFit="1" customWidth="1"/>
    <col min="5" max="5" width="19.85546875" bestFit="1" customWidth="1"/>
    <col min="6" max="6" width="16.85546875" bestFit="1" customWidth="1"/>
    <col min="7" max="8" width="5" bestFit="1" customWidth="1"/>
    <col min="9" max="9" width="16.28515625" bestFit="1" customWidth="1"/>
    <col min="10" max="10" width="18.28515625" bestFit="1" customWidth="1"/>
    <col min="11" max="11" width="17.7109375" bestFit="1" customWidth="1"/>
    <col min="12" max="13" width="17.7109375" style="1" customWidth="1"/>
    <col min="14" max="15" width="12" bestFit="1" customWidth="1"/>
  </cols>
  <sheetData>
    <row r="1" spans="1:15" s="1" customFormat="1">
      <c r="A1" s="1" t="s">
        <v>2</v>
      </c>
      <c r="B1" s="1" t="s">
        <v>3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26</v>
      </c>
      <c r="K1" s="1" t="s">
        <v>31</v>
      </c>
      <c r="M1" s="1" t="s">
        <v>4</v>
      </c>
      <c r="N1" s="1" t="s">
        <v>11</v>
      </c>
      <c r="O1" s="1" t="s">
        <v>25</v>
      </c>
    </row>
    <row r="2" spans="1:15" s="1" customFormat="1">
      <c r="A2" s="1" t="s">
        <v>32</v>
      </c>
      <c r="B2" s="1" t="s">
        <v>33</v>
      </c>
      <c r="C2" s="1" t="s">
        <v>34</v>
      </c>
      <c r="D2" s="1" t="s">
        <v>5</v>
      </c>
      <c r="E2" s="1" t="s">
        <v>35</v>
      </c>
      <c r="F2" s="1" t="s">
        <v>36</v>
      </c>
      <c r="G2" s="1" t="s">
        <v>37</v>
      </c>
      <c r="H2" s="1" t="s">
        <v>38</v>
      </c>
      <c r="I2" s="1" t="s">
        <v>39</v>
      </c>
      <c r="J2" s="1" t="s">
        <v>40</v>
      </c>
      <c r="K2" s="1" t="s">
        <v>41</v>
      </c>
      <c r="L2" s="1" t="s">
        <v>42</v>
      </c>
      <c r="M2" t="s">
        <v>4</v>
      </c>
      <c r="N2" t="s">
        <v>11</v>
      </c>
      <c r="O2" t="s">
        <v>25</v>
      </c>
    </row>
    <row r="3" spans="1:15">
      <c r="A3">
        <v>17.5</v>
      </c>
      <c r="B3">
        <v>1</v>
      </c>
      <c r="C3">
        <f>IF(M3="Whole",1,10)</f>
        <v>1</v>
      </c>
      <c r="D3">
        <v>64</v>
      </c>
      <c r="E3">
        <v>40</v>
      </c>
      <c r="F3">
        <v>7</v>
      </c>
      <c r="G3">
        <v>3.5</v>
      </c>
      <c r="H3">
        <v>2</v>
      </c>
      <c r="I3">
        <v>10.358129999999999</v>
      </c>
      <c r="J3">
        <v>29.52806620482</v>
      </c>
      <c r="K3">
        <v>5.1674115858435004</v>
      </c>
      <c r="L3" s="1">
        <v>0</v>
      </c>
      <c r="M3" t="s">
        <v>13</v>
      </c>
    </row>
    <row r="4" spans="1:15">
      <c r="A4" s="1">
        <v>17.5</v>
      </c>
      <c r="B4" s="1">
        <v>1</v>
      </c>
      <c r="C4" s="1">
        <f t="shared" ref="C4:C50" si="0">IF(M4="Whole",1,10)</f>
        <v>1</v>
      </c>
      <c r="D4">
        <v>65</v>
      </c>
      <c r="E4">
        <v>40</v>
      </c>
      <c r="F4">
        <v>7</v>
      </c>
      <c r="G4">
        <v>3.6</v>
      </c>
      <c r="H4">
        <v>2</v>
      </c>
      <c r="I4">
        <v>10.358129999999999</v>
      </c>
      <c r="J4">
        <v>31.496603951807998</v>
      </c>
      <c r="K4">
        <v>5.5119056915663993</v>
      </c>
      <c r="L4" s="1">
        <v>0</v>
      </c>
      <c r="M4" s="1" t="s">
        <v>13</v>
      </c>
    </row>
    <row r="5" spans="1:15">
      <c r="A5" s="1">
        <v>17.5</v>
      </c>
      <c r="B5" s="1">
        <v>1</v>
      </c>
      <c r="C5" s="1">
        <f t="shared" si="0"/>
        <v>1</v>
      </c>
      <c r="D5">
        <v>66</v>
      </c>
      <c r="E5">
        <v>40</v>
      </c>
      <c r="F5">
        <v>7</v>
      </c>
      <c r="G5">
        <v>3.5</v>
      </c>
      <c r="H5">
        <v>2</v>
      </c>
      <c r="I5">
        <v>10.358129999999999</v>
      </c>
      <c r="J5">
        <v>29.52806620482</v>
      </c>
      <c r="K5">
        <v>5.1674115858435004</v>
      </c>
      <c r="L5" s="1">
        <v>0</v>
      </c>
      <c r="M5" s="1" t="s">
        <v>13</v>
      </c>
      <c r="N5">
        <v>5.2822429544178</v>
      </c>
      <c r="O5">
        <v>0.19889376467334985</v>
      </c>
    </row>
    <row r="6" spans="1:15">
      <c r="A6" s="1">
        <v>17.5</v>
      </c>
      <c r="B6" s="1">
        <v>1</v>
      </c>
      <c r="C6" s="1">
        <f t="shared" si="0"/>
        <v>10</v>
      </c>
      <c r="D6">
        <v>67</v>
      </c>
      <c r="E6">
        <v>40</v>
      </c>
      <c r="F6">
        <v>7</v>
      </c>
      <c r="G6">
        <v>2.2999999999999998</v>
      </c>
      <c r="H6">
        <v>1.3</v>
      </c>
      <c r="I6">
        <v>10.47325</v>
      </c>
      <c r="J6">
        <v>19.904160266999998</v>
      </c>
      <c r="K6">
        <v>3.4832280467249994</v>
      </c>
      <c r="L6" s="1">
        <v>0</v>
      </c>
      <c r="M6" t="s">
        <v>14</v>
      </c>
    </row>
    <row r="7" spans="1:15">
      <c r="A7" s="1">
        <v>17.5</v>
      </c>
      <c r="B7" s="1">
        <v>1</v>
      </c>
      <c r="C7" s="1">
        <f t="shared" si="0"/>
        <v>10</v>
      </c>
      <c r="D7">
        <v>68</v>
      </c>
      <c r="E7">
        <v>40</v>
      </c>
      <c r="F7">
        <v>7</v>
      </c>
      <c r="G7">
        <v>2.35</v>
      </c>
      <c r="H7">
        <v>1.4</v>
      </c>
      <c r="I7">
        <v>10.47325</v>
      </c>
      <c r="J7">
        <v>18.908952253650003</v>
      </c>
      <c r="K7">
        <v>3.3090666443887509</v>
      </c>
      <c r="L7" s="1">
        <v>0</v>
      </c>
      <c r="M7" s="1" t="s">
        <v>14</v>
      </c>
    </row>
    <row r="8" spans="1:15">
      <c r="A8" s="1">
        <v>17.5</v>
      </c>
      <c r="B8" s="1">
        <v>1</v>
      </c>
      <c r="C8" s="1">
        <f t="shared" si="0"/>
        <v>10</v>
      </c>
      <c r="D8">
        <v>69</v>
      </c>
      <c r="E8">
        <v>40</v>
      </c>
      <c r="F8">
        <v>7</v>
      </c>
      <c r="G8">
        <v>2.2999999999999998</v>
      </c>
      <c r="H8">
        <v>1.4</v>
      </c>
      <c r="I8">
        <v>10.47325</v>
      </c>
      <c r="J8">
        <v>17.913744240300002</v>
      </c>
      <c r="K8">
        <v>3.1349052420525005</v>
      </c>
      <c r="L8" s="1">
        <v>0</v>
      </c>
      <c r="M8" s="1" t="s">
        <v>14</v>
      </c>
      <c r="N8">
        <v>3.30906664438875</v>
      </c>
      <c r="O8">
        <v>0.17416140233626776</v>
      </c>
    </row>
    <row r="9" spans="1:15">
      <c r="A9">
        <v>14</v>
      </c>
      <c r="B9">
        <v>2</v>
      </c>
      <c r="C9" s="1">
        <f t="shared" si="0"/>
        <v>1</v>
      </c>
      <c r="D9">
        <v>70</v>
      </c>
      <c r="E9">
        <v>40</v>
      </c>
      <c r="F9">
        <v>7</v>
      </c>
      <c r="G9">
        <v>3.2</v>
      </c>
      <c r="H9">
        <v>1.9</v>
      </c>
      <c r="I9">
        <v>10.358129999999999</v>
      </c>
      <c r="J9">
        <v>25.590990710844004</v>
      </c>
      <c r="K9">
        <v>4.4784233743977007</v>
      </c>
      <c r="L9" s="1">
        <v>0</v>
      </c>
      <c r="M9" s="1" t="s">
        <v>13</v>
      </c>
    </row>
    <row r="10" spans="1:15">
      <c r="A10" s="1">
        <v>14</v>
      </c>
      <c r="B10" s="1">
        <v>2</v>
      </c>
      <c r="C10" s="1">
        <f t="shared" si="0"/>
        <v>1</v>
      </c>
      <c r="D10">
        <v>71</v>
      </c>
      <c r="E10">
        <v>40</v>
      </c>
      <c r="F10">
        <v>7</v>
      </c>
      <c r="G10">
        <v>3.2</v>
      </c>
      <c r="H10">
        <v>1.8</v>
      </c>
      <c r="I10">
        <v>10.358129999999999</v>
      </c>
      <c r="J10">
        <v>27.559528457832002</v>
      </c>
      <c r="K10">
        <v>4.8229174801206005</v>
      </c>
      <c r="L10" s="1">
        <v>0</v>
      </c>
      <c r="M10" s="1" t="s">
        <v>13</v>
      </c>
    </row>
    <row r="11" spans="1:15">
      <c r="A11" s="1">
        <v>14</v>
      </c>
      <c r="B11" s="1">
        <v>2</v>
      </c>
      <c r="C11" s="1">
        <f t="shared" si="0"/>
        <v>1</v>
      </c>
      <c r="D11">
        <v>72</v>
      </c>
      <c r="E11">
        <v>40</v>
      </c>
      <c r="F11">
        <v>7</v>
      </c>
      <c r="G11">
        <v>3.25</v>
      </c>
      <c r="H11">
        <v>1.9</v>
      </c>
      <c r="I11">
        <v>10.358129999999999</v>
      </c>
      <c r="J11">
        <v>26.575259584337999</v>
      </c>
      <c r="K11">
        <v>4.6506704272591497</v>
      </c>
      <c r="L11" s="1">
        <v>0</v>
      </c>
      <c r="M11" s="1" t="s">
        <v>13</v>
      </c>
      <c r="N11">
        <v>4.6506704272591506</v>
      </c>
      <c r="O11">
        <v>0.17224705286143463</v>
      </c>
    </row>
    <row r="12" spans="1:15">
      <c r="A12" s="1">
        <v>14</v>
      </c>
      <c r="B12" s="1">
        <v>2</v>
      </c>
      <c r="C12" s="1">
        <f t="shared" si="0"/>
        <v>10</v>
      </c>
      <c r="D12">
        <v>73</v>
      </c>
      <c r="E12">
        <v>40</v>
      </c>
      <c r="F12">
        <v>7</v>
      </c>
      <c r="G12">
        <v>2.2000000000000002</v>
      </c>
      <c r="H12">
        <v>1.6</v>
      </c>
      <c r="I12">
        <v>10.47325</v>
      </c>
      <c r="J12">
        <v>11.942496160200003</v>
      </c>
      <c r="K12">
        <v>2.0899368280350004</v>
      </c>
      <c r="L12" s="1">
        <v>1</v>
      </c>
      <c r="M12" s="1" t="s">
        <v>14</v>
      </c>
    </row>
    <row r="13" spans="1:15">
      <c r="A13" s="1">
        <v>14</v>
      </c>
      <c r="B13" s="1">
        <v>2</v>
      </c>
      <c r="C13" s="1">
        <f t="shared" si="0"/>
        <v>10</v>
      </c>
      <c r="D13">
        <v>74</v>
      </c>
      <c r="E13">
        <v>40</v>
      </c>
      <c r="F13">
        <v>7</v>
      </c>
      <c r="G13">
        <v>2.2000000000000002</v>
      </c>
      <c r="H13">
        <v>1.3</v>
      </c>
      <c r="I13">
        <v>10.47325</v>
      </c>
      <c r="J13">
        <v>17.913744240300005</v>
      </c>
      <c r="K13">
        <v>3.1349052420525014</v>
      </c>
      <c r="L13" s="1">
        <v>0</v>
      </c>
      <c r="M13" s="1" t="s">
        <v>14</v>
      </c>
    </row>
    <row r="14" spans="1:15">
      <c r="A14" s="1">
        <v>14</v>
      </c>
      <c r="B14" s="1">
        <v>2</v>
      </c>
      <c r="C14" s="1">
        <f t="shared" si="0"/>
        <v>10</v>
      </c>
      <c r="D14">
        <v>75</v>
      </c>
      <c r="E14">
        <v>40</v>
      </c>
      <c r="F14">
        <v>7</v>
      </c>
      <c r="G14">
        <v>2.2000000000000002</v>
      </c>
      <c r="H14">
        <v>1.2</v>
      </c>
      <c r="I14">
        <v>10.47325</v>
      </c>
      <c r="J14">
        <v>19.904160267000005</v>
      </c>
      <c r="K14">
        <v>3.4832280467250007</v>
      </c>
      <c r="L14" s="1">
        <v>0</v>
      </c>
      <c r="M14" s="1" t="s">
        <v>14</v>
      </c>
      <c r="N14">
        <v>2.9026900389375005</v>
      </c>
      <c r="O14">
        <v>0.72509173932542748</v>
      </c>
    </row>
    <row r="15" spans="1:15">
      <c r="A15">
        <v>11</v>
      </c>
      <c r="B15">
        <v>3</v>
      </c>
      <c r="C15" s="1">
        <f t="shared" si="0"/>
        <v>1</v>
      </c>
      <c r="D15">
        <v>76</v>
      </c>
      <c r="E15">
        <v>40</v>
      </c>
      <c r="F15">
        <v>7</v>
      </c>
      <c r="G15">
        <v>4</v>
      </c>
      <c r="H15">
        <v>2.7</v>
      </c>
      <c r="I15">
        <v>10.358129999999999</v>
      </c>
      <c r="J15">
        <v>25.590990710843997</v>
      </c>
      <c r="K15">
        <v>4.4784233743976998</v>
      </c>
      <c r="L15" s="1">
        <v>1</v>
      </c>
      <c r="M15" s="1" t="s">
        <v>13</v>
      </c>
    </row>
    <row r="16" spans="1:15">
      <c r="A16" s="1">
        <v>11</v>
      </c>
      <c r="B16" s="1">
        <v>3</v>
      </c>
      <c r="C16" s="1">
        <f t="shared" si="0"/>
        <v>1</v>
      </c>
      <c r="D16">
        <v>77</v>
      </c>
      <c r="E16">
        <v>40</v>
      </c>
      <c r="F16">
        <v>7</v>
      </c>
      <c r="G16">
        <v>4</v>
      </c>
      <c r="H16">
        <v>2.1</v>
      </c>
      <c r="I16">
        <v>10.358129999999999</v>
      </c>
      <c r="J16">
        <v>37.402217192772</v>
      </c>
      <c r="K16">
        <v>6.5453880087351006</v>
      </c>
      <c r="L16" s="1">
        <v>0</v>
      </c>
      <c r="M16" s="1" t="s">
        <v>13</v>
      </c>
    </row>
    <row r="17" spans="1:15">
      <c r="A17" s="1">
        <v>11</v>
      </c>
      <c r="B17" s="1">
        <v>3</v>
      </c>
      <c r="C17" s="1">
        <f t="shared" si="0"/>
        <v>1</v>
      </c>
      <c r="D17">
        <v>78</v>
      </c>
      <c r="E17">
        <v>40</v>
      </c>
      <c r="F17">
        <v>7</v>
      </c>
      <c r="G17">
        <v>4</v>
      </c>
      <c r="H17">
        <v>2.1</v>
      </c>
      <c r="I17">
        <v>10.358129999999999</v>
      </c>
      <c r="J17">
        <v>37.402217192772</v>
      </c>
      <c r="K17">
        <v>6.5453880087351006</v>
      </c>
      <c r="L17" s="1">
        <v>0</v>
      </c>
      <c r="M17" s="1" t="s">
        <v>13</v>
      </c>
      <c r="N17">
        <v>5.8563997972893</v>
      </c>
      <c r="O17">
        <v>1.1933625880401348</v>
      </c>
    </row>
    <row r="18" spans="1:15">
      <c r="A18" s="1">
        <v>11</v>
      </c>
      <c r="B18" s="1">
        <v>3</v>
      </c>
      <c r="C18" s="1">
        <f t="shared" si="0"/>
        <v>10</v>
      </c>
      <c r="D18">
        <v>79</v>
      </c>
      <c r="E18">
        <v>40</v>
      </c>
      <c r="F18">
        <v>7</v>
      </c>
      <c r="G18">
        <v>2.4</v>
      </c>
      <c r="H18">
        <v>1.35</v>
      </c>
      <c r="I18">
        <v>10.47325</v>
      </c>
      <c r="J18">
        <v>20.89936828035</v>
      </c>
      <c r="K18">
        <v>3.6573894490612497</v>
      </c>
      <c r="L18" s="1">
        <v>0</v>
      </c>
      <c r="M18" s="1" t="s">
        <v>14</v>
      </c>
    </row>
    <row r="19" spans="1:15">
      <c r="A19" s="1">
        <v>11</v>
      </c>
      <c r="B19" s="1">
        <v>3</v>
      </c>
      <c r="C19" s="1">
        <f t="shared" si="0"/>
        <v>10</v>
      </c>
      <c r="D19">
        <v>81</v>
      </c>
      <c r="E19">
        <v>40</v>
      </c>
      <c r="F19">
        <v>7</v>
      </c>
      <c r="G19">
        <v>2.2999999999999998</v>
      </c>
      <c r="H19">
        <v>1.3</v>
      </c>
      <c r="I19">
        <v>10.47325</v>
      </c>
      <c r="J19">
        <v>19.904160266999998</v>
      </c>
      <c r="K19">
        <v>3.4832280467249994</v>
      </c>
      <c r="L19" s="1">
        <v>0</v>
      </c>
      <c r="M19" s="1" t="s">
        <v>14</v>
      </c>
    </row>
    <row r="20" spans="1:15">
      <c r="A20" s="1">
        <v>11</v>
      </c>
      <c r="B20" s="1">
        <v>3</v>
      </c>
      <c r="C20" s="1">
        <f t="shared" si="0"/>
        <v>10</v>
      </c>
      <c r="D20">
        <v>82</v>
      </c>
      <c r="E20">
        <v>40</v>
      </c>
      <c r="F20">
        <v>7</v>
      </c>
      <c r="G20">
        <v>2.5499999999999998</v>
      </c>
      <c r="H20">
        <v>1.4</v>
      </c>
      <c r="I20">
        <v>10.47325</v>
      </c>
      <c r="J20">
        <v>22.88978430705</v>
      </c>
      <c r="K20">
        <v>4.0057122537337504</v>
      </c>
      <c r="L20" s="1">
        <v>0</v>
      </c>
      <c r="M20" s="1" t="s">
        <v>14</v>
      </c>
      <c r="N20">
        <v>3.7154432498399999</v>
      </c>
      <c r="O20">
        <v>0.2660359364485041</v>
      </c>
    </row>
    <row r="21" spans="1:15">
      <c r="A21">
        <v>9</v>
      </c>
      <c r="B21">
        <v>4</v>
      </c>
      <c r="C21" s="1">
        <f t="shared" si="0"/>
        <v>1</v>
      </c>
      <c r="D21">
        <v>83</v>
      </c>
      <c r="E21">
        <v>40</v>
      </c>
      <c r="F21">
        <v>7</v>
      </c>
      <c r="G21">
        <v>6.6</v>
      </c>
      <c r="H21">
        <v>3.4</v>
      </c>
      <c r="I21">
        <v>10.358129999999999</v>
      </c>
      <c r="J21">
        <v>62.993207903615989</v>
      </c>
      <c r="K21">
        <v>11.023811383132797</v>
      </c>
      <c r="L21" s="1">
        <v>0</v>
      </c>
      <c r="M21" s="1" t="s">
        <v>13</v>
      </c>
    </row>
    <row r="22" spans="1:15">
      <c r="A22" s="1">
        <v>9</v>
      </c>
      <c r="B22" s="1">
        <v>4</v>
      </c>
      <c r="C22" s="1">
        <f t="shared" si="0"/>
        <v>1</v>
      </c>
      <c r="D22">
        <v>84</v>
      </c>
      <c r="E22">
        <v>40</v>
      </c>
      <c r="F22">
        <v>7</v>
      </c>
      <c r="G22">
        <v>6.8</v>
      </c>
      <c r="H22">
        <v>3.4</v>
      </c>
      <c r="I22">
        <v>10.358129999999999</v>
      </c>
      <c r="J22">
        <v>66.930283397591992</v>
      </c>
      <c r="K22">
        <v>11.712799594578598</v>
      </c>
      <c r="L22" s="1">
        <v>0</v>
      </c>
      <c r="M22" s="1" t="s">
        <v>13</v>
      </c>
    </row>
    <row r="23" spans="1:15">
      <c r="A23" s="1">
        <v>9</v>
      </c>
      <c r="B23" s="1">
        <v>4</v>
      </c>
      <c r="C23" s="1">
        <f t="shared" si="0"/>
        <v>1</v>
      </c>
      <c r="D23">
        <v>85</v>
      </c>
      <c r="E23">
        <v>40</v>
      </c>
      <c r="F23">
        <v>7</v>
      </c>
      <c r="G23">
        <v>6.9</v>
      </c>
      <c r="H23">
        <v>3.6</v>
      </c>
      <c r="I23">
        <v>10.358129999999999</v>
      </c>
      <c r="J23">
        <v>64.961745650604001</v>
      </c>
      <c r="K23">
        <v>11.3683054888557</v>
      </c>
      <c r="L23" s="1">
        <v>0</v>
      </c>
      <c r="M23" s="1" t="s">
        <v>13</v>
      </c>
      <c r="N23">
        <v>11.368305488855697</v>
      </c>
      <c r="O23">
        <v>0.34449410572299299</v>
      </c>
    </row>
    <row r="24" spans="1:15">
      <c r="A24" s="1">
        <v>9</v>
      </c>
      <c r="B24" s="1">
        <v>4</v>
      </c>
      <c r="C24" s="1">
        <f t="shared" si="0"/>
        <v>10</v>
      </c>
      <c r="D24">
        <v>86</v>
      </c>
      <c r="E24">
        <v>40</v>
      </c>
      <c r="F24">
        <v>7</v>
      </c>
      <c r="G24">
        <v>5</v>
      </c>
      <c r="H24">
        <v>2.6</v>
      </c>
      <c r="I24">
        <v>10.358129999999999</v>
      </c>
      <c r="J24">
        <v>47.244905927711997</v>
      </c>
      <c r="K24">
        <v>8.2678585373495999</v>
      </c>
      <c r="L24" s="1">
        <v>0</v>
      </c>
      <c r="M24" s="1" t="s">
        <v>14</v>
      </c>
    </row>
    <row r="25" spans="1:15">
      <c r="A25" s="1">
        <v>9</v>
      </c>
      <c r="B25" s="1">
        <v>4</v>
      </c>
      <c r="C25" s="1">
        <f t="shared" si="0"/>
        <v>10</v>
      </c>
      <c r="D25">
        <v>87</v>
      </c>
      <c r="E25">
        <v>40</v>
      </c>
      <c r="F25">
        <v>7</v>
      </c>
      <c r="G25">
        <v>5</v>
      </c>
      <c r="H25">
        <v>2.7</v>
      </c>
      <c r="I25">
        <v>10.358129999999999</v>
      </c>
      <c r="J25">
        <v>45.276368180723992</v>
      </c>
      <c r="K25">
        <v>7.9233644316266991</v>
      </c>
      <c r="L25" s="1">
        <v>0</v>
      </c>
      <c r="M25" s="1" t="s">
        <v>14</v>
      </c>
    </row>
    <row r="26" spans="1:15">
      <c r="A26" s="1">
        <v>9</v>
      </c>
      <c r="B26" s="1">
        <v>4</v>
      </c>
      <c r="C26" s="1">
        <f t="shared" si="0"/>
        <v>10</v>
      </c>
      <c r="D26">
        <v>88</v>
      </c>
      <c r="E26">
        <v>40</v>
      </c>
      <c r="F26">
        <v>7</v>
      </c>
      <c r="G26">
        <v>5.4</v>
      </c>
      <c r="H26">
        <v>2.7</v>
      </c>
      <c r="I26">
        <v>10.358129999999999</v>
      </c>
      <c r="J26">
        <v>53.150519168675999</v>
      </c>
      <c r="K26">
        <v>9.3013408545182994</v>
      </c>
      <c r="L26" s="1">
        <v>0</v>
      </c>
      <c r="M26" s="1" t="s">
        <v>14</v>
      </c>
      <c r="N26">
        <v>8.4975212744981992</v>
      </c>
      <c r="O26">
        <v>0.71712166689983114</v>
      </c>
    </row>
    <row r="27" spans="1:15">
      <c r="A27">
        <v>7</v>
      </c>
      <c r="B27">
        <v>5</v>
      </c>
      <c r="C27" s="1">
        <f t="shared" si="0"/>
        <v>1</v>
      </c>
      <c r="D27">
        <v>89</v>
      </c>
      <c r="E27">
        <v>40</v>
      </c>
      <c r="F27">
        <v>7</v>
      </c>
      <c r="G27">
        <v>9</v>
      </c>
      <c r="H27">
        <v>4.2</v>
      </c>
      <c r="I27">
        <v>10.358129999999999</v>
      </c>
      <c r="J27">
        <v>94.489811855423994</v>
      </c>
      <c r="K27">
        <v>16.5357170746992</v>
      </c>
      <c r="L27" s="1">
        <v>0</v>
      </c>
      <c r="M27" s="1" t="s">
        <v>13</v>
      </c>
    </row>
    <row r="28" spans="1:15">
      <c r="A28" s="1">
        <v>7</v>
      </c>
      <c r="B28" s="1">
        <v>5</v>
      </c>
      <c r="C28" s="1">
        <f t="shared" si="0"/>
        <v>1</v>
      </c>
      <c r="D28">
        <v>90</v>
      </c>
      <c r="E28">
        <v>40</v>
      </c>
      <c r="F28">
        <v>7</v>
      </c>
      <c r="G28">
        <v>8.9</v>
      </c>
      <c r="H28">
        <v>4.4000000000000004</v>
      </c>
      <c r="I28">
        <v>10.358129999999999</v>
      </c>
      <c r="J28">
        <v>88.584198614459993</v>
      </c>
      <c r="K28">
        <v>15.5022347575305</v>
      </c>
      <c r="L28" s="1">
        <v>0</v>
      </c>
      <c r="M28" s="1" t="s">
        <v>13</v>
      </c>
    </row>
    <row r="29" spans="1:15">
      <c r="A29" s="1">
        <v>7</v>
      </c>
      <c r="B29" s="1">
        <v>5</v>
      </c>
      <c r="C29" s="1">
        <f t="shared" si="0"/>
        <v>1</v>
      </c>
      <c r="D29">
        <v>91</v>
      </c>
      <c r="E29">
        <v>40</v>
      </c>
      <c r="F29">
        <v>7</v>
      </c>
      <c r="G29">
        <v>8.4</v>
      </c>
      <c r="H29">
        <v>4.2</v>
      </c>
      <c r="I29">
        <v>10.358129999999999</v>
      </c>
      <c r="J29">
        <v>82.678585373495991</v>
      </c>
      <c r="K29">
        <v>14.468752440361799</v>
      </c>
      <c r="L29" s="1">
        <v>0</v>
      </c>
      <c r="M29" s="1" t="s">
        <v>13</v>
      </c>
      <c r="N29">
        <v>15.5022347575305</v>
      </c>
      <c r="O29">
        <v>1.0334823171687315</v>
      </c>
    </row>
    <row r="30" spans="1:15">
      <c r="A30" s="1">
        <v>7</v>
      </c>
      <c r="B30" s="1">
        <v>5</v>
      </c>
      <c r="C30" s="1">
        <f t="shared" si="0"/>
        <v>10</v>
      </c>
      <c r="D30">
        <v>92</v>
      </c>
      <c r="E30">
        <v>40</v>
      </c>
      <c r="F30">
        <v>7</v>
      </c>
      <c r="G30">
        <v>5.2</v>
      </c>
      <c r="H30">
        <v>2.6</v>
      </c>
      <c r="I30">
        <v>10.358129999999999</v>
      </c>
      <c r="J30">
        <v>51.181981421688</v>
      </c>
      <c r="K30">
        <v>8.9568467487954013</v>
      </c>
      <c r="L30" s="1">
        <v>0</v>
      </c>
      <c r="M30" s="1" t="s">
        <v>14</v>
      </c>
    </row>
    <row r="31" spans="1:15">
      <c r="A31" s="1">
        <v>7</v>
      </c>
      <c r="B31" s="1">
        <v>5</v>
      </c>
      <c r="C31" s="1">
        <f t="shared" si="0"/>
        <v>10</v>
      </c>
      <c r="D31">
        <v>93</v>
      </c>
      <c r="E31">
        <v>40</v>
      </c>
      <c r="F31">
        <v>7</v>
      </c>
      <c r="G31">
        <v>5.0999999999999996</v>
      </c>
      <c r="H31">
        <v>2.6</v>
      </c>
      <c r="I31">
        <v>10.358129999999999</v>
      </c>
      <c r="J31">
        <v>49.213443674699988</v>
      </c>
      <c r="K31">
        <v>8.6123526430724979</v>
      </c>
      <c r="L31" s="1">
        <v>0</v>
      </c>
      <c r="M31" s="1" t="s">
        <v>14</v>
      </c>
    </row>
    <row r="32" spans="1:15">
      <c r="A32" s="1">
        <v>7</v>
      </c>
      <c r="B32" s="1">
        <v>5</v>
      </c>
      <c r="C32" s="1">
        <f t="shared" si="0"/>
        <v>10</v>
      </c>
      <c r="D32">
        <v>94</v>
      </c>
      <c r="E32">
        <v>40</v>
      </c>
      <c r="F32">
        <v>7</v>
      </c>
      <c r="G32">
        <v>5.2</v>
      </c>
      <c r="H32">
        <v>2.6</v>
      </c>
      <c r="I32">
        <v>10.358129999999999</v>
      </c>
      <c r="J32">
        <v>51.181981421688</v>
      </c>
      <c r="K32">
        <v>8.9568467487954013</v>
      </c>
      <c r="L32" s="1">
        <v>0</v>
      </c>
      <c r="M32" s="1" t="s">
        <v>14</v>
      </c>
      <c r="N32">
        <v>8.842015380221099</v>
      </c>
      <c r="O32">
        <v>0.19889376467345704</v>
      </c>
    </row>
    <row r="33" spans="1:15">
      <c r="A33">
        <v>5</v>
      </c>
      <c r="B33">
        <v>6</v>
      </c>
      <c r="C33" s="1">
        <f t="shared" si="0"/>
        <v>1</v>
      </c>
      <c r="D33">
        <v>95</v>
      </c>
      <c r="E33">
        <v>40</v>
      </c>
      <c r="F33">
        <v>7</v>
      </c>
      <c r="G33">
        <v>9.1999999999999993</v>
      </c>
      <c r="H33">
        <v>4.8</v>
      </c>
      <c r="I33">
        <v>10.358129999999999</v>
      </c>
      <c r="J33">
        <v>86.615660867471988</v>
      </c>
      <c r="K33">
        <v>15.157740651807597</v>
      </c>
      <c r="L33" s="1">
        <v>0</v>
      </c>
      <c r="M33" s="1" t="s">
        <v>13</v>
      </c>
    </row>
    <row r="34" spans="1:15">
      <c r="A34" s="1">
        <v>5</v>
      </c>
      <c r="B34" s="1">
        <v>6</v>
      </c>
      <c r="C34" s="1">
        <f t="shared" si="0"/>
        <v>1</v>
      </c>
      <c r="D34">
        <v>96</v>
      </c>
      <c r="E34">
        <v>40</v>
      </c>
      <c r="F34">
        <v>7</v>
      </c>
      <c r="G34">
        <v>9</v>
      </c>
      <c r="H34">
        <v>4.5999999999999996</v>
      </c>
      <c r="I34">
        <v>10.358129999999999</v>
      </c>
      <c r="J34">
        <v>86.615660867472002</v>
      </c>
      <c r="K34">
        <v>15.157740651807599</v>
      </c>
      <c r="L34" s="1">
        <v>0</v>
      </c>
      <c r="M34" s="1" t="s">
        <v>13</v>
      </c>
    </row>
    <row r="35" spans="1:15">
      <c r="A35" s="1">
        <v>5</v>
      </c>
      <c r="B35" s="1">
        <v>6</v>
      </c>
      <c r="C35" s="1">
        <f t="shared" si="0"/>
        <v>1</v>
      </c>
      <c r="D35">
        <v>97</v>
      </c>
      <c r="E35">
        <v>40</v>
      </c>
      <c r="F35">
        <v>7</v>
      </c>
      <c r="G35">
        <v>9</v>
      </c>
      <c r="H35">
        <v>4.5999999999999996</v>
      </c>
      <c r="I35">
        <v>10.358129999999999</v>
      </c>
      <c r="J35">
        <v>86.615660867472002</v>
      </c>
      <c r="K35">
        <v>15.157740651807599</v>
      </c>
      <c r="L35" s="1">
        <v>0</v>
      </c>
      <c r="M35" s="1" t="s">
        <v>13</v>
      </c>
      <c r="N35">
        <v>15.157740651807599</v>
      </c>
      <c r="O35">
        <v>1.2560739669470201E-15</v>
      </c>
    </row>
    <row r="36" spans="1:15">
      <c r="A36" s="1">
        <v>5</v>
      </c>
      <c r="B36" s="1">
        <v>6</v>
      </c>
      <c r="C36" s="1">
        <f t="shared" si="0"/>
        <v>10</v>
      </c>
      <c r="D36">
        <v>98</v>
      </c>
      <c r="E36">
        <v>40</v>
      </c>
      <c r="F36">
        <v>7</v>
      </c>
      <c r="G36">
        <v>5.8</v>
      </c>
      <c r="H36">
        <v>3.4</v>
      </c>
      <c r="I36">
        <v>10.358129999999999</v>
      </c>
      <c r="J36">
        <v>47.244905927711997</v>
      </c>
      <c r="K36">
        <v>8.2678585373495999</v>
      </c>
      <c r="L36" s="1">
        <v>0</v>
      </c>
      <c r="M36" s="1" t="s">
        <v>14</v>
      </c>
    </row>
    <row r="37" spans="1:15">
      <c r="A37" s="1">
        <v>5</v>
      </c>
      <c r="B37" s="1">
        <v>6</v>
      </c>
      <c r="C37" s="1">
        <f t="shared" si="0"/>
        <v>10</v>
      </c>
      <c r="D37">
        <v>99</v>
      </c>
      <c r="E37">
        <v>40</v>
      </c>
      <c r="F37">
        <v>7</v>
      </c>
      <c r="G37">
        <v>5.8</v>
      </c>
      <c r="H37">
        <v>3</v>
      </c>
      <c r="I37">
        <v>10.358129999999999</v>
      </c>
      <c r="J37">
        <v>55.119056915663997</v>
      </c>
      <c r="K37">
        <v>9.6458349602411992</v>
      </c>
      <c r="L37" s="1">
        <v>0</v>
      </c>
      <c r="M37" s="1" t="s">
        <v>14</v>
      </c>
    </row>
    <row r="38" spans="1:15">
      <c r="A38" s="1">
        <v>5</v>
      </c>
      <c r="B38" s="1">
        <v>6</v>
      </c>
      <c r="C38" s="1">
        <f t="shared" si="0"/>
        <v>10</v>
      </c>
      <c r="D38">
        <v>100</v>
      </c>
      <c r="E38">
        <v>40</v>
      </c>
      <c r="F38">
        <v>7</v>
      </c>
      <c r="G38">
        <v>5.7</v>
      </c>
      <c r="H38">
        <v>3</v>
      </c>
      <c r="I38">
        <v>10.358129999999999</v>
      </c>
      <c r="J38">
        <v>53.150519168675999</v>
      </c>
      <c r="K38">
        <v>9.3013408545182994</v>
      </c>
      <c r="L38" s="1">
        <v>0</v>
      </c>
      <c r="M38" s="1" t="s">
        <v>14</v>
      </c>
      <c r="N38">
        <v>9.0716781173697001</v>
      </c>
      <c r="O38">
        <v>0.71712166689984103</v>
      </c>
    </row>
    <row r="39" spans="1:15">
      <c r="A39">
        <v>3</v>
      </c>
      <c r="B39">
        <v>7</v>
      </c>
      <c r="C39" s="1">
        <f t="shared" si="0"/>
        <v>1</v>
      </c>
      <c r="D39">
        <v>1</v>
      </c>
      <c r="E39">
        <v>40</v>
      </c>
      <c r="F39">
        <v>7</v>
      </c>
      <c r="G39">
        <v>8.9</v>
      </c>
      <c r="H39">
        <v>4.5999999999999996</v>
      </c>
      <c r="I39">
        <v>10.358129999999999</v>
      </c>
      <c r="J39">
        <v>84.647123120484011</v>
      </c>
      <c r="K39">
        <v>14.813246546084702</v>
      </c>
      <c r="L39" s="1">
        <v>0</v>
      </c>
      <c r="M39" s="1" t="s">
        <v>13</v>
      </c>
    </row>
    <row r="40" spans="1:15">
      <c r="A40" s="1">
        <v>3</v>
      </c>
      <c r="B40" s="1">
        <v>7</v>
      </c>
      <c r="C40" s="1">
        <f t="shared" si="0"/>
        <v>1</v>
      </c>
      <c r="D40">
        <v>2</v>
      </c>
      <c r="E40">
        <v>40</v>
      </c>
      <c r="F40">
        <v>7</v>
      </c>
      <c r="G40">
        <v>8.6999999999999993</v>
      </c>
      <c r="H40">
        <v>4.4000000000000004</v>
      </c>
      <c r="I40">
        <v>10.358129999999999</v>
      </c>
      <c r="J40">
        <v>84.647123120483968</v>
      </c>
      <c r="K40">
        <v>14.813246546084693</v>
      </c>
      <c r="L40" s="1">
        <v>0</v>
      </c>
      <c r="M40" s="1" t="s">
        <v>13</v>
      </c>
    </row>
    <row r="41" spans="1:15">
      <c r="A41" s="1">
        <v>3</v>
      </c>
      <c r="B41" s="1">
        <v>7</v>
      </c>
      <c r="C41" s="1">
        <f t="shared" si="0"/>
        <v>1</v>
      </c>
      <c r="D41">
        <v>3</v>
      </c>
      <c r="E41">
        <v>40</v>
      </c>
      <c r="F41">
        <v>7</v>
      </c>
      <c r="G41">
        <v>8.9</v>
      </c>
      <c r="H41">
        <v>4.5999999999999996</v>
      </c>
      <c r="I41">
        <v>10.358129999999999</v>
      </c>
      <c r="J41">
        <v>84.647123120484011</v>
      </c>
      <c r="K41">
        <v>14.813246546084702</v>
      </c>
      <c r="L41" s="1">
        <v>0</v>
      </c>
      <c r="M41" s="1" t="s">
        <v>13</v>
      </c>
      <c r="N41">
        <v>14.813246546084699</v>
      </c>
      <c r="O41">
        <v>5.17892563931115E-15</v>
      </c>
    </row>
    <row r="42" spans="1:15">
      <c r="A42" s="1">
        <v>3</v>
      </c>
      <c r="B42" s="1">
        <v>7</v>
      </c>
      <c r="C42" s="1">
        <f t="shared" si="0"/>
        <v>10</v>
      </c>
      <c r="D42">
        <v>4</v>
      </c>
      <c r="E42">
        <v>40</v>
      </c>
      <c r="F42">
        <v>7</v>
      </c>
      <c r="G42">
        <v>5.7</v>
      </c>
      <c r="H42">
        <v>2.8</v>
      </c>
      <c r="I42">
        <v>10.358129999999999</v>
      </c>
      <c r="J42">
        <v>57.087594662652002</v>
      </c>
      <c r="K42">
        <v>9.9903290659640991</v>
      </c>
      <c r="L42" s="1">
        <v>0</v>
      </c>
      <c r="M42" s="1" t="s">
        <v>14</v>
      </c>
    </row>
    <row r="43" spans="1:15">
      <c r="A43" s="1">
        <v>3</v>
      </c>
      <c r="B43" s="1">
        <v>7</v>
      </c>
      <c r="C43" s="1">
        <f t="shared" si="0"/>
        <v>10</v>
      </c>
      <c r="D43">
        <v>5</v>
      </c>
      <c r="E43">
        <v>40</v>
      </c>
      <c r="F43">
        <v>7</v>
      </c>
      <c r="G43">
        <v>5.8</v>
      </c>
      <c r="H43">
        <v>3</v>
      </c>
      <c r="I43">
        <v>10.358129999999999</v>
      </c>
      <c r="J43">
        <v>55.119056915663997</v>
      </c>
      <c r="K43">
        <v>9.6458349602411992</v>
      </c>
      <c r="L43" s="1">
        <v>0</v>
      </c>
      <c r="M43" s="1" t="s">
        <v>14</v>
      </c>
    </row>
    <row r="44" spans="1:15">
      <c r="A44" s="1">
        <v>3</v>
      </c>
      <c r="B44" s="1">
        <v>7</v>
      </c>
      <c r="C44" s="1">
        <f t="shared" si="0"/>
        <v>10</v>
      </c>
      <c r="D44">
        <v>6</v>
      </c>
      <c r="E44">
        <v>40</v>
      </c>
      <c r="F44">
        <v>7</v>
      </c>
      <c r="G44">
        <v>5.6</v>
      </c>
      <c r="H44">
        <v>2.8</v>
      </c>
      <c r="I44">
        <v>10.358129999999999</v>
      </c>
      <c r="J44">
        <v>55.119056915663997</v>
      </c>
      <c r="K44">
        <v>9.6458349602411992</v>
      </c>
      <c r="L44" s="1">
        <v>0</v>
      </c>
      <c r="M44" s="1" t="s">
        <v>14</v>
      </c>
      <c r="N44">
        <v>9.7606663288154998</v>
      </c>
      <c r="O44">
        <v>0.19889376467331413</v>
      </c>
    </row>
    <row r="45" spans="1:15">
      <c r="A45">
        <v>0</v>
      </c>
      <c r="B45">
        <v>8</v>
      </c>
      <c r="C45" s="1">
        <f t="shared" si="0"/>
        <v>1</v>
      </c>
      <c r="D45">
        <v>7</v>
      </c>
      <c r="E45">
        <v>40</v>
      </c>
      <c r="F45">
        <v>7</v>
      </c>
      <c r="G45">
        <v>5.2</v>
      </c>
      <c r="H45">
        <v>2.6</v>
      </c>
      <c r="I45">
        <v>10.358129999999999</v>
      </c>
      <c r="J45">
        <v>51.181981421688</v>
      </c>
      <c r="K45">
        <v>8.9568467487954013</v>
      </c>
      <c r="L45" s="1">
        <v>0</v>
      </c>
      <c r="M45" s="1" t="s">
        <v>13</v>
      </c>
    </row>
    <row r="46" spans="1:15">
      <c r="A46" s="1">
        <v>0</v>
      </c>
      <c r="B46" s="1">
        <v>8</v>
      </c>
      <c r="C46" s="1">
        <f t="shared" si="0"/>
        <v>1</v>
      </c>
      <c r="E46">
        <v>40</v>
      </c>
      <c r="F46">
        <v>7</v>
      </c>
      <c r="G46">
        <v>5.3</v>
      </c>
      <c r="H46">
        <v>2.7</v>
      </c>
      <c r="I46">
        <v>10.358129999999999</v>
      </c>
      <c r="J46">
        <v>51.181981421687993</v>
      </c>
      <c r="K46">
        <v>8.9568467487953995</v>
      </c>
      <c r="L46" s="1">
        <v>0</v>
      </c>
      <c r="M46" s="1" t="s">
        <v>13</v>
      </c>
    </row>
    <row r="47" spans="1:15">
      <c r="A47" s="1">
        <v>0</v>
      </c>
      <c r="B47" s="1">
        <v>8</v>
      </c>
      <c r="C47" s="1">
        <f t="shared" si="0"/>
        <v>1</v>
      </c>
      <c r="E47">
        <v>40</v>
      </c>
      <c r="F47">
        <v>7</v>
      </c>
      <c r="G47">
        <v>5.2</v>
      </c>
      <c r="H47">
        <v>2.6</v>
      </c>
      <c r="I47">
        <v>10.358129999999999</v>
      </c>
      <c r="J47">
        <v>51.181981421688</v>
      </c>
      <c r="K47">
        <v>8.9568467487954013</v>
      </c>
      <c r="L47" s="1">
        <v>0</v>
      </c>
      <c r="M47" s="1" t="s">
        <v>13</v>
      </c>
      <c r="N47">
        <v>8.9568467487953995</v>
      </c>
      <c r="O47">
        <v>1.7763568394002505E-15</v>
      </c>
    </row>
    <row r="48" spans="1:15">
      <c r="A48" s="1">
        <v>0</v>
      </c>
      <c r="B48" s="1">
        <v>8</v>
      </c>
      <c r="C48" s="1">
        <f t="shared" si="0"/>
        <v>10</v>
      </c>
      <c r="E48">
        <v>40</v>
      </c>
      <c r="F48">
        <v>7</v>
      </c>
      <c r="G48">
        <v>4</v>
      </c>
      <c r="H48">
        <v>2</v>
      </c>
      <c r="I48">
        <v>10.358129999999999</v>
      </c>
      <c r="J48">
        <v>39.370754939759998</v>
      </c>
      <c r="K48">
        <v>6.8898821144579996</v>
      </c>
      <c r="L48" s="1">
        <v>0</v>
      </c>
      <c r="M48" s="1" t="s">
        <v>14</v>
      </c>
    </row>
    <row r="49" spans="1:15">
      <c r="A49" s="1">
        <v>0</v>
      </c>
      <c r="B49" s="1">
        <v>8</v>
      </c>
      <c r="C49" s="1">
        <f t="shared" si="0"/>
        <v>10</v>
      </c>
      <c r="E49">
        <v>40</v>
      </c>
      <c r="F49">
        <v>7</v>
      </c>
      <c r="G49">
        <v>4.2</v>
      </c>
      <c r="H49">
        <v>2.2000000000000002</v>
      </c>
      <c r="I49">
        <v>10.358129999999999</v>
      </c>
      <c r="J49">
        <v>39.370754939759998</v>
      </c>
      <c r="K49">
        <v>6.8898821144579996</v>
      </c>
      <c r="L49" s="1">
        <v>0</v>
      </c>
      <c r="M49" s="1" t="s">
        <v>14</v>
      </c>
    </row>
    <row r="50" spans="1:15">
      <c r="A50" s="1">
        <v>0</v>
      </c>
      <c r="B50" s="1">
        <v>8</v>
      </c>
      <c r="C50" s="1">
        <f t="shared" si="0"/>
        <v>10</v>
      </c>
      <c r="E50">
        <v>40</v>
      </c>
      <c r="F50">
        <v>7</v>
      </c>
      <c r="G50">
        <v>6</v>
      </c>
      <c r="H50">
        <v>3</v>
      </c>
      <c r="I50">
        <v>10.358129999999999</v>
      </c>
      <c r="J50">
        <v>59.05613240964</v>
      </c>
      <c r="K50">
        <v>10.334823171687001</v>
      </c>
      <c r="L50" s="1">
        <v>1</v>
      </c>
      <c r="M50" s="1" t="s">
        <v>14</v>
      </c>
      <c r="N50">
        <v>8.0381958002010006</v>
      </c>
      <c r="O50">
        <v>1.9889376467335558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Blattner</dc:creator>
  <cp:lastModifiedBy>Jamie Pierson</cp:lastModifiedBy>
  <dcterms:created xsi:type="dcterms:W3CDTF">2010-06-03T19:23:03Z</dcterms:created>
  <dcterms:modified xsi:type="dcterms:W3CDTF">2010-07-28T19:05:29Z</dcterms:modified>
</cp:coreProperties>
</file>