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49" i="1"/>
  <c r="C4" i="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3"/>
  <c r="O49" i="1"/>
  <c r="O10"/>
  <c r="N10"/>
  <c r="M55"/>
  <c r="M52"/>
  <c r="M49"/>
  <c r="M46"/>
  <c r="M43"/>
  <c r="M40"/>
  <c r="M37"/>
  <c r="M34"/>
  <c r="M31"/>
  <c r="M28"/>
  <c r="M25"/>
  <c r="M22"/>
  <c r="M19"/>
  <c r="M16"/>
  <c r="M13"/>
  <c r="M10"/>
  <c r="L55"/>
  <c r="L52"/>
  <c r="L49"/>
  <c r="L46"/>
  <c r="L43"/>
  <c r="L40"/>
  <c r="L37"/>
  <c r="L34"/>
  <c r="L31"/>
  <c r="L28"/>
  <c r="L25"/>
  <c r="L22"/>
  <c r="L19"/>
  <c r="L16"/>
  <c r="L13"/>
  <c r="L10"/>
  <c r="K46"/>
  <c r="K47"/>
  <c r="K48"/>
  <c r="K49"/>
  <c r="K50"/>
  <c r="K51"/>
  <c r="K52"/>
  <c r="K53"/>
  <c r="K54"/>
  <c r="K55"/>
  <c r="K35"/>
  <c r="K36"/>
  <c r="K37"/>
  <c r="K38"/>
  <c r="K39"/>
  <c r="K40"/>
  <c r="K41"/>
  <c r="K42"/>
  <c r="K43"/>
  <c r="K44"/>
  <c r="K45"/>
  <c r="K29"/>
  <c r="K30"/>
  <c r="K31"/>
  <c r="K32"/>
  <c r="K33"/>
  <c r="K34"/>
  <c r="K20"/>
  <c r="K21"/>
  <c r="K22"/>
  <c r="K23"/>
  <c r="K24"/>
  <c r="K25"/>
  <c r="K26"/>
  <c r="K27"/>
  <c r="K28"/>
  <c r="K9"/>
  <c r="K10"/>
  <c r="K11"/>
  <c r="K12"/>
  <c r="K13"/>
  <c r="K14"/>
  <c r="K15"/>
  <c r="K16"/>
  <c r="K17"/>
  <c r="K18"/>
  <c r="K19"/>
  <c r="K8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10"/>
  <c r="J9"/>
  <c r="J8"/>
</calcChain>
</file>

<file path=xl/sharedStrings.xml><?xml version="1.0" encoding="utf-8"?>
<sst xmlns="http://schemas.openxmlformats.org/spreadsheetml/2006/main" count="117" uniqueCount="33">
  <si>
    <t>Station: S-1</t>
  </si>
  <si>
    <t>Depth (m)</t>
  </si>
  <si>
    <t>Bottle #</t>
  </si>
  <si>
    <t>Chl FR</t>
  </si>
  <si>
    <t>Vial #</t>
  </si>
  <si>
    <t>Volume Filtered (ml)</t>
  </si>
  <si>
    <t>Volume Extracted</t>
  </si>
  <si>
    <t>Fb</t>
  </si>
  <si>
    <t>Fa</t>
  </si>
  <si>
    <t>Sen. Reading (Fs)</t>
  </si>
  <si>
    <t>Mean</t>
  </si>
  <si>
    <t>Date: 5/27/2010</t>
  </si>
  <si>
    <t>Cast: 027</t>
  </si>
  <si>
    <t>Start Time: 3:50 pm</t>
  </si>
  <si>
    <t>Whole</t>
  </si>
  <si>
    <t>&lt;10</t>
  </si>
  <si>
    <t>Extract Conc. (µg/L)</t>
  </si>
  <si>
    <r>
      <t>Water Conc. (</t>
    </r>
    <r>
      <rPr>
        <sz val="11"/>
        <color theme="1"/>
        <rFont val="Calibri"/>
        <family val="2"/>
      </rPr>
      <t>µg/L)</t>
    </r>
  </si>
  <si>
    <t>Stdev</t>
  </si>
  <si>
    <t>mean w/o rep 2</t>
  </si>
  <si>
    <t>stdev w/o rep 2</t>
  </si>
  <si>
    <t>Water Conc. (µg/L)</t>
  </si>
  <si>
    <t>depth</t>
  </si>
  <si>
    <t>bottle</t>
  </si>
  <si>
    <t>frac</t>
  </si>
  <si>
    <t>volfilt</t>
  </si>
  <si>
    <t>volextr</t>
  </si>
  <si>
    <t>fb</t>
  </si>
  <si>
    <t>fa</t>
  </si>
  <si>
    <t>senread</t>
  </si>
  <si>
    <t>exconc</t>
  </si>
  <si>
    <t>CHL</t>
  </si>
  <si>
    <t>FLAG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</si>
</sst>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topLeftCell="A29" workbookViewId="0">
      <selection activeCell="N49" sqref="N49"/>
    </sheetView>
  </sheetViews>
  <sheetFormatPr defaultRowHeight="15"/>
  <cols>
    <col min="1" max="1" width="10.140625" customWidth="1"/>
    <col min="5" max="5" width="19.28515625" customWidth="1"/>
    <col min="6" max="6" width="17.5703125" customWidth="1"/>
    <col min="9" max="9" width="16.5703125" customWidth="1"/>
    <col min="10" max="10" width="17.85546875" customWidth="1"/>
    <col min="11" max="11" width="17.42578125" customWidth="1"/>
    <col min="14" max="14" width="14.85546875" customWidth="1"/>
  </cols>
  <sheetData>
    <row r="1" spans="1:15">
      <c r="A1" t="s">
        <v>11</v>
      </c>
    </row>
    <row r="2" spans="1:15">
      <c r="A2" t="s">
        <v>0</v>
      </c>
    </row>
    <row r="3" spans="1:15">
      <c r="A3" t="s">
        <v>12</v>
      </c>
    </row>
    <row r="4" spans="1:15">
      <c r="A4" t="s">
        <v>13</v>
      </c>
    </row>
    <row r="7" spans="1:15">
      <c r="A7" t="s">
        <v>1</v>
      </c>
      <c r="B7" t="s">
        <v>2</v>
      </c>
      <c r="C7" t="s">
        <v>3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t="s">
        <v>9</v>
      </c>
      <c r="J7" t="s">
        <v>16</v>
      </c>
      <c r="K7" t="s">
        <v>17</v>
      </c>
      <c r="L7" t="s">
        <v>10</v>
      </c>
      <c r="M7" t="s">
        <v>18</v>
      </c>
    </row>
    <row r="8" spans="1:15">
      <c r="A8">
        <v>17.5</v>
      </c>
      <c r="B8">
        <v>1</v>
      </c>
      <c r="C8" t="s">
        <v>14</v>
      </c>
      <c r="D8">
        <v>25</v>
      </c>
      <c r="E8">
        <v>40</v>
      </c>
      <c r="F8">
        <v>7</v>
      </c>
      <c r="G8">
        <v>2.95</v>
      </c>
      <c r="H8">
        <v>2</v>
      </c>
      <c r="I8">
        <v>10.47325</v>
      </c>
      <c r="J8">
        <f>(I8*1.900476*(G8-H8))</f>
        <v>18.908952253650003</v>
      </c>
      <c r="K8">
        <f>((J8*0.007)/0.04)</f>
        <v>3.3090666443887509</v>
      </c>
    </row>
    <row r="9" spans="1:15">
      <c r="D9">
        <v>26</v>
      </c>
      <c r="E9">
        <v>40</v>
      </c>
      <c r="F9">
        <v>7</v>
      </c>
      <c r="G9">
        <v>2.7</v>
      </c>
      <c r="H9">
        <v>2.61</v>
      </c>
      <c r="I9">
        <v>10.47325</v>
      </c>
      <c r="J9">
        <f>(I9*1.900476*(G9-H9))</f>
        <v>1.7913744240300062</v>
      </c>
      <c r="K9">
        <f t="shared" ref="K9:K55" si="0">((J9*0.007)/0.04)</f>
        <v>0.31349052420525109</v>
      </c>
      <c r="N9" t="s">
        <v>19</v>
      </c>
      <c r="O9" t="s">
        <v>20</v>
      </c>
    </row>
    <row r="10" spans="1:15">
      <c r="D10">
        <v>27</v>
      </c>
      <c r="E10">
        <v>40</v>
      </c>
      <c r="F10">
        <v>7</v>
      </c>
      <c r="G10">
        <v>2.7</v>
      </c>
      <c r="H10">
        <v>1.6</v>
      </c>
      <c r="I10">
        <v>10.47325</v>
      </c>
      <c r="J10">
        <f>(I10*1.900476*(G10-H10))</f>
        <v>21.894576293700002</v>
      </c>
      <c r="K10">
        <f t="shared" si="0"/>
        <v>3.8315508513975005</v>
      </c>
      <c r="L10">
        <f>AVERAGE(K8:K10)</f>
        <v>2.4847026733305007</v>
      </c>
      <c r="M10">
        <f>STDEV(K8:K10)</f>
        <v>1.8983859154621865</v>
      </c>
      <c r="N10">
        <f>AVERAGE(K8,K10)</f>
        <v>3.5703087478931259</v>
      </c>
      <c r="O10">
        <f>STDEV(K8,K10)</f>
        <v>0.36945212583875975</v>
      </c>
    </row>
    <row r="11" spans="1:15">
      <c r="C11" t="s">
        <v>15</v>
      </c>
      <c r="D11">
        <v>28</v>
      </c>
      <c r="E11">
        <v>40</v>
      </c>
      <c r="F11">
        <v>7</v>
      </c>
      <c r="G11">
        <v>1.9</v>
      </c>
      <c r="H11">
        <v>1.1499999999999999</v>
      </c>
      <c r="I11">
        <v>10.47325</v>
      </c>
      <c r="J11">
        <f t="shared" ref="J11:J55" si="1">(I11*1.900476*(G11-H11))</f>
        <v>14.928120200250001</v>
      </c>
      <c r="K11">
        <f t="shared" si="0"/>
        <v>2.6124210350437505</v>
      </c>
    </row>
    <row r="12" spans="1:15">
      <c r="D12">
        <v>29</v>
      </c>
      <c r="E12">
        <v>40</v>
      </c>
      <c r="F12">
        <v>7</v>
      </c>
      <c r="G12">
        <v>1.9</v>
      </c>
      <c r="H12">
        <v>1.1499999999999999</v>
      </c>
      <c r="I12">
        <v>10.47325</v>
      </c>
      <c r="J12">
        <f t="shared" si="1"/>
        <v>14.928120200250001</v>
      </c>
      <c r="K12">
        <f t="shared" si="0"/>
        <v>2.6124210350437505</v>
      </c>
    </row>
    <row r="13" spans="1:15">
      <c r="D13">
        <v>30</v>
      </c>
      <c r="E13">
        <v>40</v>
      </c>
      <c r="F13">
        <v>7</v>
      </c>
      <c r="G13">
        <v>1.85</v>
      </c>
      <c r="H13">
        <v>1.1499999999999999</v>
      </c>
      <c r="I13">
        <v>10.47325</v>
      </c>
      <c r="J13">
        <f t="shared" si="1"/>
        <v>13.932912186900005</v>
      </c>
      <c r="K13">
        <f t="shared" si="0"/>
        <v>2.438259632707501</v>
      </c>
      <c r="L13">
        <f>AVERAGE(K11:K13)</f>
        <v>2.5543672342650008</v>
      </c>
      <c r="M13">
        <f t="shared" ref="M13" si="2">STDEV(K11:K13)</f>
        <v>0.1005521325212663</v>
      </c>
    </row>
    <row r="14" spans="1:15">
      <c r="A14">
        <v>14</v>
      </c>
      <c r="B14">
        <v>2</v>
      </c>
      <c r="C14" t="s">
        <v>14</v>
      </c>
      <c r="D14">
        <v>31</v>
      </c>
      <c r="E14">
        <v>40</v>
      </c>
      <c r="F14">
        <v>7</v>
      </c>
      <c r="G14">
        <v>2.65</v>
      </c>
      <c r="H14">
        <v>1.55</v>
      </c>
      <c r="I14">
        <v>10.47325</v>
      </c>
      <c r="J14">
        <f t="shared" si="1"/>
        <v>21.894576293699998</v>
      </c>
      <c r="K14">
        <f t="shared" si="0"/>
        <v>3.8315508513975001</v>
      </c>
    </row>
    <row r="15" spans="1:15">
      <c r="D15">
        <v>32</v>
      </c>
      <c r="E15">
        <v>40</v>
      </c>
      <c r="F15">
        <v>7</v>
      </c>
      <c r="G15">
        <v>2.9</v>
      </c>
      <c r="H15">
        <v>1.75</v>
      </c>
      <c r="I15">
        <v>10.47325</v>
      </c>
      <c r="J15">
        <f t="shared" si="1"/>
        <v>22.88978430705</v>
      </c>
      <c r="K15">
        <f t="shared" si="0"/>
        <v>4.0057122537337504</v>
      </c>
    </row>
    <row r="16" spans="1:15">
      <c r="D16">
        <v>33</v>
      </c>
      <c r="E16">
        <v>40</v>
      </c>
      <c r="F16">
        <v>7</v>
      </c>
      <c r="G16">
        <v>2.5499999999999998</v>
      </c>
      <c r="H16">
        <v>1.55</v>
      </c>
      <c r="I16">
        <v>10.47325</v>
      </c>
      <c r="J16">
        <f t="shared" si="1"/>
        <v>19.904160266999998</v>
      </c>
      <c r="K16">
        <f t="shared" si="0"/>
        <v>3.4832280467249994</v>
      </c>
      <c r="L16">
        <f>AVERAGE(K14:K16)</f>
        <v>3.7734970506187495</v>
      </c>
      <c r="M16">
        <f>STDEV(K14:K16)</f>
        <v>0.26603593644851747</v>
      </c>
    </row>
    <row r="17" spans="1:13">
      <c r="C17" t="s">
        <v>15</v>
      </c>
      <c r="D17">
        <v>34</v>
      </c>
      <c r="E17">
        <v>40</v>
      </c>
      <c r="F17">
        <v>7</v>
      </c>
      <c r="G17">
        <v>1.8</v>
      </c>
      <c r="H17">
        <v>1.1000000000000001</v>
      </c>
      <c r="I17">
        <v>10.47325</v>
      </c>
      <c r="J17">
        <f t="shared" si="1"/>
        <v>13.932912186900001</v>
      </c>
      <c r="K17">
        <f t="shared" si="0"/>
        <v>2.4382596327075001</v>
      </c>
    </row>
    <row r="18" spans="1:13">
      <c r="D18">
        <v>35</v>
      </c>
      <c r="E18">
        <v>40</v>
      </c>
      <c r="F18">
        <v>7</v>
      </c>
      <c r="G18">
        <v>1.8</v>
      </c>
      <c r="H18">
        <v>1.2</v>
      </c>
      <c r="I18">
        <v>10.47325</v>
      </c>
      <c r="J18">
        <f t="shared" si="1"/>
        <v>11.942496160200003</v>
      </c>
      <c r="K18">
        <f t="shared" si="0"/>
        <v>2.0899368280350004</v>
      </c>
    </row>
    <row r="19" spans="1:13">
      <c r="D19">
        <v>36</v>
      </c>
      <c r="E19">
        <v>40</v>
      </c>
      <c r="F19">
        <v>7</v>
      </c>
      <c r="G19">
        <v>1.8</v>
      </c>
      <c r="H19">
        <v>1.1000000000000001</v>
      </c>
      <c r="I19">
        <v>10.47325</v>
      </c>
      <c r="J19">
        <f t="shared" si="1"/>
        <v>13.932912186900001</v>
      </c>
      <c r="K19">
        <f t="shared" si="0"/>
        <v>2.4382596327075001</v>
      </c>
      <c r="L19">
        <f>AVERAGE(K17:K19)</f>
        <v>2.3221520311500004</v>
      </c>
      <c r="M19">
        <f>STDEV(K17:K19)</f>
        <v>0.20110426504255466</v>
      </c>
    </row>
    <row r="20" spans="1:13">
      <c r="A20">
        <v>11</v>
      </c>
      <c r="B20">
        <v>3</v>
      </c>
      <c r="C20" t="s">
        <v>14</v>
      </c>
      <c r="D20">
        <v>37</v>
      </c>
      <c r="E20">
        <v>40</v>
      </c>
      <c r="F20">
        <v>7</v>
      </c>
      <c r="G20">
        <v>3.5</v>
      </c>
      <c r="H20">
        <v>1.9</v>
      </c>
      <c r="I20">
        <v>10.358129999999999</v>
      </c>
      <c r="J20">
        <f t="shared" si="1"/>
        <v>31.496603951807998</v>
      </c>
      <c r="K20">
        <f>((J20*0.007)/0.04)</f>
        <v>5.5119056915663993</v>
      </c>
    </row>
    <row r="21" spans="1:13">
      <c r="D21">
        <v>38</v>
      </c>
      <c r="E21">
        <v>40</v>
      </c>
      <c r="F21">
        <v>7</v>
      </c>
      <c r="G21">
        <v>3.6</v>
      </c>
      <c r="H21">
        <v>1.9</v>
      </c>
      <c r="I21">
        <v>10.358129999999999</v>
      </c>
      <c r="J21">
        <f t="shared" si="1"/>
        <v>33.465141698796003</v>
      </c>
      <c r="K21">
        <f t="shared" si="0"/>
        <v>5.8563997972893009</v>
      </c>
    </row>
    <row r="22" spans="1:13">
      <c r="D22">
        <v>39</v>
      </c>
      <c r="E22">
        <v>40</v>
      </c>
      <c r="F22">
        <v>7</v>
      </c>
      <c r="G22">
        <v>3.6</v>
      </c>
      <c r="H22">
        <v>2</v>
      </c>
      <c r="I22">
        <v>10.358129999999999</v>
      </c>
      <c r="J22">
        <f t="shared" si="1"/>
        <v>31.496603951807998</v>
      </c>
      <c r="K22">
        <f t="shared" si="0"/>
        <v>5.5119056915663993</v>
      </c>
      <c r="L22">
        <f>AVERAGE(K20:K22)</f>
        <v>5.6267370601407007</v>
      </c>
      <c r="M22">
        <f>STDEV(K20:K22)</f>
        <v>0.19889376467331413</v>
      </c>
    </row>
    <row r="23" spans="1:13">
      <c r="C23" t="s">
        <v>15</v>
      </c>
      <c r="D23">
        <v>40</v>
      </c>
      <c r="E23">
        <v>40</v>
      </c>
      <c r="F23">
        <v>7</v>
      </c>
      <c r="G23">
        <v>2.2000000000000002</v>
      </c>
      <c r="H23">
        <v>1.22</v>
      </c>
      <c r="I23">
        <v>10.47325</v>
      </c>
      <c r="J23">
        <f t="shared" si="1"/>
        <v>19.506077061660005</v>
      </c>
      <c r="K23">
        <f t="shared" si="0"/>
        <v>3.4135634857905006</v>
      </c>
    </row>
    <row r="24" spans="1:13">
      <c r="D24">
        <v>41</v>
      </c>
      <c r="E24">
        <v>40</v>
      </c>
      <c r="F24">
        <v>7</v>
      </c>
      <c r="G24">
        <v>2.15</v>
      </c>
      <c r="H24">
        <v>1.2</v>
      </c>
      <c r="I24">
        <v>10.47325</v>
      </c>
      <c r="J24">
        <f t="shared" si="1"/>
        <v>18.90895225365</v>
      </c>
      <c r="K24">
        <f t="shared" si="0"/>
        <v>3.30906664438875</v>
      </c>
    </row>
    <row r="25" spans="1:13">
      <c r="D25">
        <v>42</v>
      </c>
      <c r="E25">
        <v>40</v>
      </c>
      <c r="F25">
        <v>7</v>
      </c>
      <c r="G25">
        <v>2.16</v>
      </c>
      <c r="H25">
        <v>1.2</v>
      </c>
      <c r="I25">
        <v>10.47325</v>
      </c>
      <c r="J25">
        <f t="shared" si="1"/>
        <v>19.107993856320004</v>
      </c>
      <c r="K25">
        <f t="shared" si="0"/>
        <v>3.3438989248560009</v>
      </c>
      <c r="L25">
        <f>AVERAGE(K23:K25)</f>
        <v>3.3555096850117505</v>
      </c>
      <c r="M25">
        <f>STDEV(K23:K25)</f>
        <v>5.3207187289701877E-2</v>
      </c>
    </row>
    <row r="26" spans="1:13">
      <c r="A26">
        <v>9</v>
      </c>
      <c r="B26">
        <v>4</v>
      </c>
      <c r="C26" t="s">
        <v>14</v>
      </c>
      <c r="D26">
        <v>43</v>
      </c>
      <c r="E26">
        <v>40</v>
      </c>
      <c r="F26">
        <v>7</v>
      </c>
      <c r="G26">
        <v>6.1</v>
      </c>
      <c r="H26">
        <v>3.1</v>
      </c>
      <c r="I26">
        <v>10.358129999999999</v>
      </c>
      <c r="J26">
        <f t="shared" si="1"/>
        <v>59.056132409639986</v>
      </c>
      <c r="K26">
        <f t="shared" si="0"/>
        <v>10.334823171686997</v>
      </c>
    </row>
    <row r="27" spans="1:13">
      <c r="D27">
        <v>44</v>
      </c>
      <c r="E27">
        <v>40</v>
      </c>
      <c r="F27">
        <v>7</v>
      </c>
      <c r="G27">
        <v>6.1</v>
      </c>
      <c r="H27">
        <v>3.1</v>
      </c>
      <c r="I27">
        <v>10.358129999999999</v>
      </c>
      <c r="J27">
        <f t="shared" si="1"/>
        <v>59.056132409639986</v>
      </c>
      <c r="K27">
        <f t="shared" si="0"/>
        <v>10.334823171686997</v>
      </c>
    </row>
    <row r="28" spans="1:13">
      <c r="D28">
        <v>45</v>
      </c>
      <c r="E28">
        <v>40</v>
      </c>
      <c r="F28">
        <v>7</v>
      </c>
      <c r="G28">
        <v>6.2</v>
      </c>
      <c r="H28">
        <v>3.1</v>
      </c>
      <c r="I28">
        <v>10.358129999999999</v>
      </c>
      <c r="J28">
        <f t="shared" si="1"/>
        <v>61.024670156627998</v>
      </c>
      <c r="K28">
        <f t="shared" si="0"/>
        <v>10.679317277409901</v>
      </c>
      <c r="L28">
        <f>AVERAGE(K26:K28)</f>
        <v>10.449654540261298</v>
      </c>
      <c r="M28">
        <f>STDEV(K26:K28)</f>
        <v>0.19889376467338557</v>
      </c>
    </row>
    <row r="29" spans="1:13">
      <c r="C29" t="s">
        <v>15</v>
      </c>
      <c r="D29">
        <v>46</v>
      </c>
      <c r="E29">
        <v>40</v>
      </c>
      <c r="F29">
        <v>7</v>
      </c>
      <c r="G29">
        <v>3.6</v>
      </c>
      <c r="H29">
        <v>1.9</v>
      </c>
      <c r="I29">
        <v>10.358129999999999</v>
      </c>
      <c r="J29">
        <f t="shared" si="1"/>
        <v>33.465141698796003</v>
      </c>
      <c r="K29">
        <f>((J29*0.007)/0.04)</f>
        <v>5.8563997972893009</v>
      </c>
    </row>
    <row r="30" spans="1:13">
      <c r="D30">
        <v>47</v>
      </c>
      <c r="E30">
        <v>40</v>
      </c>
      <c r="F30">
        <v>7</v>
      </c>
      <c r="G30">
        <v>3.6</v>
      </c>
      <c r="H30">
        <v>2.2999999999999998</v>
      </c>
      <c r="I30">
        <v>10.358129999999999</v>
      </c>
      <c r="J30">
        <f t="shared" si="1"/>
        <v>25.590990710844004</v>
      </c>
      <c r="K30">
        <f t="shared" si="0"/>
        <v>4.4784233743977007</v>
      </c>
    </row>
    <row r="31" spans="1:13">
      <c r="D31">
        <v>48</v>
      </c>
      <c r="E31">
        <v>40</v>
      </c>
      <c r="F31">
        <v>7</v>
      </c>
      <c r="G31">
        <v>3.6</v>
      </c>
      <c r="H31">
        <v>1.9</v>
      </c>
      <c r="I31">
        <v>10.358129999999999</v>
      </c>
      <c r="J31">
        <f t="shared" si="1"/>
        <v>33.465141698796003</v>
      </c>
      <c r="K31">
        <f t="shared" si="0"/>
        <v>5.8563997972893009</v>
      </c>
      <c r="L31">
        <f>AVERAGE(K29:K31)</f>
        <v>5.3970743229921014</v>
      </c>
      <c r="M31">
        <f>STDEV(K29:K31)</f>
        <v>0.79557505869341283</v>
      </c>
    </row>
    <row r="32" spans="1:13">
      <c r="A32">
        <v>7</v>
      </c>
      <c r="B32">
        <v>5</v>
      </c>
      <c r="C32" t="s">
        <v>14</v>
      </c>
      <c r="D32">
        <v>49</v>
      </c>
      <c r="E32">
        <v>40</v>
      </c>
      <c r="F32">
        <v>7</v>
      </c>
      <c r="G32">
        <v>7</v>
      </c>
      <c r="H32">
        <v>3.5</v>
      </c>
      <c r="I32">
        <v>10.358129999999999</v>
      </c>
      <c r="J32">
        <f t="shared" si="1"/>
        <v>68.898821144579998</v>
      </c>
      <c r="K32">
        <f t="shared" si="0"/>
        <v>12.0572937003015</v>
      </c>
    </row>
    <row r="33" spans="1:15">
      <c r="D33">
        <v>50</v>
      </c>
      <c r="E33">
        <v>40</v>
      </c>
      <c r="F33">
        <v>7</v>
      </c>
      <c r="G33">
        <v>7</v>
      </c>
      <c r="H33">
        <v>3.5</v>
      </c>
      <c r="I33">
        <v>10.358129999999999</v>
      </c>
      <c r="J33">
        <f t="shared" si="1"/>
        <v>68.898821144579998</v>
      </c>
      <c r="K33">
        <f t="shared" si="0"/>
        <v>12.0572937003015</v>
      </c>
    </row>
    <row r="34" spans="1:15">
      <c r="D34">
        <v>51</v>
      </c>
      <c r="E34">
        <v>40</v>
      </c>
      <c r="F34">
        <v>7</v>
      </c>
      <c r="G34">
        <v>7</v>
      </c>
      <c r="H34">
        <v>3.6</v>
      </c>
      <c r="I34">
        <v>10.358129999999999</v>
      </c>
      <c r="J34">
        <f t="shared" si="1"/>
        <v>66.930283397591992</v>
      </c>
      <c r="K34">
        <f t="shared" si="0"/>
        <v>11.712799594578598</v>
      </c>
      <c r="L34">
        <f>AVERAGE(K32:K34)</f>
        <v>11.942462331727199</v>
      </c>
      <c r="M34">
        <f>STDEV(K32:K34)</f>
        <v>0.19889376467338557</v>
      </c>
    </row>
    <row r="35" spans="1:15">
      <c r="C35" t="s">
        <v>15</v>
      </c>
      <c r="D35">
        <v>52</v>
      </c>
      <c r="E35">
        <v>40</v>
      </c>
      <c r="F35">
        <v>7</v>
      </c>
      <c r="G35">
        <v>4.4000000000000004</v>
      </c>
      <c r="H35">
        <v>2.4</v>
      </c>
      <c r="I35">
        <v>10.358129999999999</v>
      </c>
      <c r="J35">
        <f t="shared" si="1"/>
        <v>39.370754939760005</v>
      </c>
      <c r="K35">
        <f>((J35*0.007)/0.04)</f>
        <v>6.8898821144580014</v>
      </c>
    </row>
    <row r="36" spans="1:15">
      <c r="D36">
        <v>53</v>
      </c>
      <c r="E36">
        <v>40</v>
      </c>
      <c r="F36">
        <v>7</v>
      </c>
      <c r="G36">
        <v>4.5999999999999996</v>
      </c>
      <c r="H36">
        <v>2.2999999999999998</v>
      </c>
      <c r="I36">
        <v>10.358129999999999</v>
      </c>
      <c r="J36">
        <f t="shared" si="1"/>
        <v>45.276368180723992</v>
      </c>
      <c r="K36">
        <f t="shared" si="0"/>
        <v>7.9233644316266991</v>
      </c>
    </row>
    <row r="37" spans="1:15">
      <c r="D37">
        <v>54</v>
      </c>
      <c r="E37">
        <v>40</v>
      </c>
      <c r="F37">
        <v>7</v>
      </c>
      <c r="G37">
        <v>4.4000000000000004</v>
      </c>
      <c r="H37">
        <v>2.25</v>
      </c>
      <c r="I37">
        <v>10.358129999999999</v>
      </c>
      <c r="J37">
        <f t="shared" si="1"/>
        <v>42.323561560242005</v>
      </c>
      <c r="K37">
        <f t="shared" si="0"/>
        <v>7.4066232730423511</v>
      </c>
      <c r="L37">
        <f>AVERAGE(K35:K37)</f>
        <v>7.4066232730423502</v>
      </c>
      <c r="M37">
        <f>STDEV(K35:K37)</f>
        <v>0.51674115858435199</v>
      </c>
    </row>
    <row r="38" spans="1:15">
      <c r="A38">
        <v>5</v>
      </c>
      <c r="B38">
        <v>6</v>
      </c>
      <c r="C38" t="s">
        <v>14</v>
      </c>
      <c r="D38">
        <v>55</v>
      </c>
      <c r="E38">
        <v>40</v>
      </c>
      <c r="F38">
        <v>7</v>
      </c>
      <c r="G38">
        <v>9</v>
      </c>
      <c r="H38">
        <v>4.5999999999999996</v>
      </c>
      <c r="I38">
        <v>10.358129999999999</v>
      </c>
      <c r="J38">
        <f t="shared" si="1"/>
        <v>86.615660867472002</v>
      </c>
      <c r="K38">
        <f t="shared" si="0"/>
        <v>15.157740651807599</v>
      </c>
    </row>
    <row r="39" spans="1:15">
      <c r="D39">
        <v>56</v>
      </c>
      <c r="E39">
        <v>40</v>
      </c>
      <c r="F39">
        <v>7</v>
      </c>
      <c r="G39">
        <v>8.5</v>
      </c>
      <c r="H39">
        <v>4.4000000000000004</v>
      </c>
      <c r="I39">
        <v>10.358129999999999</v>
      </c>
      <c r="J39">
        <f t="shared" si="1"/>
        <v>80.710047626507986</v>
      </c>
      <c r="K39">
        <f t="shared" si="0"/>
        <v>14.124258334638897</v>
      </c>
    </row>
    <row r="40" spans="1:15">
      <c r="D40">
        <v>57</v>
      </c>
      <c r="E40">
        <v>40</v>
      </c>
      <c r="F40">
        <v>7</v>
      </c>
      <c r="G40">
        <v>9.5</v>
      </c>
      <c r="H40">
        <v>4.6500000000000004</v>
      </c>
      <c r="I40">
        <v>10.358129999999999</v>
      </c>
      <c r="J40">
        <f t="shared" si="1"/>
        <v>95.474080728917983</v>
      </c>
      <c r="K40">
        <f t="shared" si="0"/>
        <v>16.707964127560647</v>
      </c>
      <c r="L40">
        <f>AVERAGE(K38:K40)</f>
        <v>15.329987704669046</v>
      </c>
      <c r="M40">
        <f>STDEV(K38:K40)</f>
        <v>1.3004367310673104</v>
      </c>
    </row>
    <row r="41" spans="1:15">
      <c r="C41" t="s">
        <v>15</v>
      </c>
      <c r="D41">
        <v>58</v>
      </c>
      <c r="E41">
        <v>40</v>
      </c>
      <c r="F41">
        <v>7</v>
      </c>
      <c r="G41">
        <v>5.4</v>
      </c>
      <c r="H41">
        <v>2.75</v>
      </c>
      <c r="I41">
        <v>10.358129999999999</v>
      </c>
      <c r="J41">
        <f t="shared" si="1"/>
        <v>52.166250295182003</v>
      </c>
      <c r="K41">
        <f t="shared" si="0"/>
        <v>9.1290938016568504</v>
      </c>
    </row>
    <row r="42" spans="1:15">
      <c r="D42">
        <v>59</v>
      </c>
      <c r="E42">
        <v>40</v>
      </c>
      <c r="F42">
        <v>7</v>
      </c>
      <c r="G42">
        <v>5.4</v>
      </c>
      <c r="H42">
        <v>2.75</v>
      </c>
      <c r="I42">
        <v>10.358129999999999</v>
      </c>
      <c r="J42">
        <f t="shared" si="1"/>
        <v>52.166250295182003</v>
      </c>
      <c r="K42">
        <f t="shared" si="0"/>
        <v>9.1290938016568504</v>
      </c>
    </row>
    <row r="43" spans="1:15">
      <c r="D43">
        <v>60</v>
      </c>
      <c r="E43">
        <v>40</v>
      </c>
      <c r="F43">
        <v>7</v>
      </c>
      <c r="G43">
        <v>5.3</v>
      </c>
      <c r="H43">
        <v>2.6</v>
      </c>
      <c r="I43">
        <v>10.358129999999999</v>
      </c>
      <c r="J43">
        <f t="shared" si="1"/>
        <v>53.150519168675991</v>
      </c>
      <c r="K43">
        <f t="shared" si="0"/>
        <v>9.3013408545182994</v>
      </c>
      <c r="L43">
        <f>AVERAGE(K41:K43)</f>
        <v>9.1865094859440006</v>
      </c>
      <c r="M43">
        <f>STDEV(K41:K43)</f>
        <v>9.9446882336585621E-2</v>
      </c>
    </row>
    <row r="44" spans="1:15">
      <c r="A44">
        <v>3</v>
      </c>
      <c r="B44">
        <v>7</v>
      </c>
      <c r="C44" t="s">
        <v>14</v>
      </c>
      <c r="D44">
        <v>61</v>
      </c>
      <c r="E44">
        <v>40</v>
      </c>
      <c r="F44">
        <v>7</v>
      </c>
      <c r="G44">
        <v>5.8</v>
      </c>
      <c r="H44">
        <v>3</v>
      </c>
      <c r="I44">
        <v>10.358129999999999</v>
      </c>
      <c r="J44">
        <f t="shared" si="1"/>
        <v>55.119056915663997</v>
      </c>
      <c r="K44">
        <f t="shared" si="0"/>
        <v>9.6458349602411992</v>
      </c>
    </row>
    <row r="45" spans="1:15">
      <c r="D45">
        <v>62</v>
      </c>
      <c r="E45">
        <v>40</v>
      </c>
      <c r="F45">
        <v>7</v>
      </c>
      <c r="G45">
        <v>5.9</v>
      </c>
      <c r="H45">
        <v>2.9</v>
      </c>
      <c r="I45">
        <v>10.358129999999999</v>
      </c>
      <c r="J45">
        <f t="shared" si="1"/>
        <v>59.056132409640007</v>
      </c>
      <c r="K45">
        <f t="shared" si="0"/>
        <v>10.334823171687002</v>
      </c>
    </row>
    <row r="46" spans="1:15">
      <c r="D46">
        <v>63</v>
      </c>
      <c r="E46">
        <v>40</v>
      </c>
      <c r="F46">
        <v>7</v>
      </c>
      <c r="G46">
        <v>5.8</v>
      </c>
      <c r="H46">
        <v>2.9</v>
      </c>
      <c r="I46">
        <v>10.358129999999999</v>
      </c>
      <c r="J46">
        <f t="shared" si="1"/>
        <v>57.087594662651995</v>
      </c>
      <c r="K46">
        <f>((J46*0.007)/0.04)</f>
        <v>9.9903290659640991</v>
      </c>
      <c r="L46">
        <f>AVERAGE(K44:K46)</f>
        <v>9.9903290659640991</v>
      </c>
      <c r="M46">
        <f>STDEV(K44:K46)</f>
        <v>0.3444941057229105</v>
      </c>
    </row>
    <row r="47" spans="1:15">
      <c r="C47" t="s">
        <v>15</v>
      </c>
      <c r="D47">
        <v>64</v>
      </c>
      <c r="E47">
        <v>40</v>
      </c>
      <c r="F47">
        <v>7</v>
      </c>
      <c r="G47">
        <v>4.0999999999999996</v>
      </c>
      <c r="H47">
        <v>2</v>
      </c>
      <c r="I47">
        <v>10.358129999999999</v>
      </c>
      <c r="J47">
        <f t="shared" si="1"/>
        <v>41.339292686747989</v>
      </c>
      <c r="K47">
        <f t="shared" si="0"/>
        <v>7.2343762201808977</v>
      </c>
    </row>
    <row r="48" spans="1:15">
      <c r="D48">
        <v>65</v>
      </c>
      <c r="E48">
        <v>40</v>
      </c>
      <c r="F48">
        <v>7</v>
      </c>
      <c r="G48">
        <v>5.8</v>
      </c>
      <c r="H48">
        <v>2.8</v>
      </c>
      <c r="I48">
        <v>10.358129999999999</v>
      </c>
      <c r="J48">
        <f t="shared" si="1"/>
        <v>59.05613240964</v>
      </c>
      <c r="K48">
        <f t="shared" si="0"/>
        <v>10.334823171687001</v>
      </c>
      <c r="N48" t="s">
        <v>19</v>
      </c>
      <c r="O48" t="s">
        <v>20</v>
      </c>
    </row>
    <row r="49" spans="1:15">
      <c r="D49">
        <v>66</v>
      </c>
      <c r="E49">
        <v>40</v>
      </c>
      <c r="F49">
        <v>7</v>
      </c>
      <c r="G49">
        <v>4.2</v>
      </c>
      <c r="H49">
        <v>2</v>
      </c>
      <c r="I49">
        <v>10.358129999999999</v>
      </c>
      <c r="J49">
        <f t="shared" si="1"/>
        <v>43.307830433736001</v>
      </c>
      <c r="K49">
        <f t="shared" si="0"/>
        <v>7.5788703259037993</v>
      </c>
      <c r="L49">
        <f>AVERAGE(K47:K49)</f>
        <v>8.3826899059238986</v>
      </c>
      <c r="M49">
        <f>STDEV(K47:K49)</f>
        <v>1.6993490702894591</v>
      </c>
      <c r="N49">
        <f>AVERAGE(K47,K49)</f>
        <v>7.4066232730423485</v>
      </c>
      <c r="O49">
        <f>STDEV(K47,K49)</f>
        <v>0.24359411823543625</v>
      </c>
    </row>
    <row r="50" spans="1:15">
      <c r="A50">
        <v>0</v>
      </c>
      <c r="B50">
        <v>8</v>
      </c>
      <c r="C50" t="s">
        <v>14</v>
      </c>
      <c r="D50">
        <v>67</v>
      </c>
      <c r="E50">
        <v>40</v>
      </c>
      <c r="F50">
        <v>7</v>
      </c>
      <c r="G50">
        <v>4.3</v>
      </c>
      <c r="H50">
        <v>2.2000000000000002</v>
      </c>
      <c r="I50">
        <v>10.358129999999999</v>
      </c>
      <c r="J50">
        <f t="shared" si="1"/>
        <v>41.339292686747989</v>
      </c>
      <c r="K50">
        <f t="shared" si="0"/>
        <v>7.2343762201808977</v>
      </c>
    </row>
    <row r="51" spans="1:15">
      <c r="D51">
        <v>68</v>
      </c>
      <c r="E51">
        <v>40</v>
      </c>
      <c r="F51">
        <v>7</v>
      </c>
      <c r="G51">
        <v>4.3</v>
      </c>
      <c r="H51">
        <v>2.2000000000000002</v>
      </c>
      <c r="I51">
        <v>10.358129999999999</v>
      </c>
      <c r="J51">
        <f t="shared" si="1"/>
        <v>41.339292686747989</v>
      </c>
      <c r="K51">
        <f t="shared" si="0"/>
        <v>7.2343762201808977</v>
      </c>
    </row>
    <row r="52" spans="1:15">
      <c r="D52">
        <v>69</v>
      </c>
      <c r="E52">
        <v>40</v>
      </c>
      <c r="F52">
        <v>7</v>
      </c>
      <c r="G52">
        <v>4.5</v>
      </c>
      <c r="H52">
        <v>2.1</v>
      </c>
      <c r="I52">
        <v>10.358129999999999</v>
      </c>
      <c r="J52">
        <f t="shared" si="1"/>
        <v>47.244905927711997</v>
      </c>
      <c r="K52">
        <f t="shared" si="0"/>
        <v>8.2678585373495999</v>
      </c>
      <c r="L52">
        <f>AVERAGE(K50:K52)</f>
        <v>7.5788703259037975</v>
      </c>
      <c r="M52">
        <f>STDEV(K50:K52)</f>
        <v>0.59668129402007342</v>
      </c>
    </row>
    <row r="53" spans="1:15">
      <c r="C53" t="s">
        <v>15</v>
      </c>
      <c r="D53">
        <v>70</v>
      </c>
      <c r="E53">
        <v>40</v>
      </c>
      <c r="F53">
        <v>7</v>
      </c>
      <c r="G53">
        <v>3.3</v>
      </c>
      <c r="H53">
        <v>1.8</v>
      </c>
      <c r="I53">
        <v>10.358129999999999</v>
      </c>
      <c r="J53">
        <f t="shared" si="1"/>
        <v>29.528066204819993</v>
      </c>
      <c r="K53">
        <f t="shared" si="0"/>
        <v>5.1674115858434986</v>
      </c>
    </row>
    <row r="54" spans="1:15">
      <c r="D54">
        <v>71</v>
      </c>
      <c r="E54">
        <v>40</v>
      </c>
      <c r="F54">
        <v>7</v>
      </c>
      <c r="G54">
        <v>3.2</v>
      </c>
      <c r="H54">
        <v>1.6</v>
      </c>
      <c r="I54">
        <v>10.358129999999999</v>
      </c>
      <c r="J54">
        <f t="shared" si="1"/>
        <v>31.496603951807998</v>
      </c>
      <c r="K54">
        <f t="shared" si="0"/>
        <v>5.5119056915663993</v>
      </c>
    </row>
    <row r="55" spans="1:15">
      <c r="D55">
        <v>72</v>
      </c>
      <c r="E55">
        <v>40</v>
      </c>
      <c r="F55">
        <v>7</v>
      </c>
      <c r="G55">
        <v>3.1</v>
      </c>
      <c r="H55">
        <v>1.6</v>
      </c>
      <c r="I55">
        <v>10.358129999999999</v>
      </c>
      <c r="J55">
        <f t="shared" si="1"/>
        <v>29.52806620482</v>
      </c>
      <c r="K55">
        <f t="shared" si="0"/>
        <v>5.1674115858435004</v>
      </c>
      <c r="L55">
        <f>AVERAGE(K53:K55)</f>
        <v>5.2822429544177991</v>
      </c>
      <c r="M55">
        <f>STDEV(K53:K55)</f>
        <v>0.19889376467338557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50"/>
  <sheetViews>
    <sheetView tabSelected="1" workbookViewId="0">
      <selection sqref="A1:Q2"/>
    </sheetView>
  </sheetViews>
  <sheetFormatPr defaultRowHeight="15"/>
  <sheetData>
    <row r="1" spans="1:17">
      <c r="A1" t="s">
        <v>1</v>
      </c>
      <c r="B1" t="s">
        <v>2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16</v>
      </c>
      <c r="K1" t="s">
        <v>21</v>
      </c>
      <c r="O1" t="s">
        <v>3</v>
      </c>
      <c r="P1" t="s">
        <v>10</v>
      </c>
      <c r="Q1" t="s">
        <v>18</v>
      </c>
    </row>
    <row r="2" spans="1:17">
      <c r="A2" t="s">
        <v>22</v>
      </c>
      <c r="B2" t="s">
        <v>23</v>
      </c>
      <c r="C2" t="s">
        <v>24</v>
      </c>
      <c r="D2" t="s">
        <v>4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 t="s">
        <v>30</v>
      </c>
      <c r="K2" t="s">
        <v>31</v>
      </c>
      <c r="L2" t="s">
        <v>32</v>
      </c>
      <c r="O2" t="s">
        <v>3</v>
      </c>
      <c r="P2" t="s">
        <v>10</v>
      </c>
      <c r="Q2" t="s">
        <v>18</v>
      </c>
    </row>
    <row r="3" spans="1:17">
      <c r="A3">
        <v>17.5</v>
      </c>
      <c r="B3">
        <v>1</v>
      </c>
      <c r="C3">
        <f>IF(M3="Whole",1,10)</f>
        <v>1</v>
      </c>
      <c r="D3">
        <v>25</v>
      </c>
      <c r="E3">
        <v>40</v>
      </c>
      <c r="F3">
        <v>7</v>
      </c>
      <c r="G3">
        <v>2.95</v>
      </c>
      <c r="H3">
        <v>2</v>
      </c>
      <c r="I3">
        <v>10.47325</v>
      </c>
      <c r="J3">
        <v>18.908952253650003</v>
      </c>
      <c r="K3">
        <v>3.3090666443887509</v>
      </c>
      <c r="L3">
        <v>0</v>
      </c>
      <c r="M3" t="s">
        <v>14</v>
      </c>
    </row>
    <row r="4" spans="1:17">
      <c r="A4">
        <v>17.5</v>
      </c>
      <c r="B4">
        <v>1</v>
      </c>
      <c r="C4">
        <f t="shared" ref="C4:C50" si="0">IF(M4="Whole",1,10)</f>
        <v>1</v>
      </c>
      <c r="D4">
        <v>26</v>
      </c>
      <c r="E4">
        <v>40</v>
      </c>
      <c r="F4">
        <v>7</v>
      </c>
      <c r="G4">
        <v>2.7</v>
      </c>
      <c r="H4">
        <v>2.61</v>
      </c>
      <c r="I4">
        <v>10.47325</v>
      </c>
      <c r="J4">
        <v>1.7913744240300062</v>
      </c>
      <c r="K4">
        <v>0.31349052420525109</v>
      </c>
      <c r="L4">
        <v>0</v>
      </c>
      <c r="M4" t="s">
        <v>14</v>
      </c>
      <c r="P4" t="s">
        <v>19</v>
      </c>
      <c r="Q4" t="s">
        <v>20</v>
      </c>
    </row>
    <row r="5" spans="1:17">
      <c r="A5">
        <v>17.5</v>
      </c>
      <c r="B5">
        <v>1</v>
      </c>
      <c r="C5">
        <f t="shared" si="0"/>
        <v>1</v>
      </c>
      <c r="D5">
        <v>27</v>
      </c>
      <c r="E5">
        <v>40</v>
      </c>
      <c r="F5">
        <v>7</v>
      </c>
      <c r="G5">
        <v>2.7</v>
      </c>
      <c r="H5">
        <v>1.6</v>
      </c>
      <c r="I5">
        <v>10.47325</v>
      </c>
      <c r="J5">
        <v>21.894576293700002</v>
      </c>
      <c r="K5">
        <v>3.8315508513975005</v>
      </c>
      <c r="L5">
        <v>0</v>
      </c>
      <c r="M5" t="s">
        <v>14</v>
      </c>
      <c r="N5">
        <v>2.4847026733305007</v>
      </c>
      <c r="O5">
        <v>1.8983859154621865</v>
      </c>
      <c r="P5">
        <v>3.5703087478931259</v>
      </c>
      <c r="Q5">
        <v>0.36945212583875975</v>
      </c>
    </row>
    <row r="6" spans="1:17">
      <c r="A6">
        <v>17.5</v>
      </c>
      <c r="B6">
        <v>1</v>
      </c>
      <c r="C6">
        <f t="shared" si="0"/>
        <v>10</v>
      </c>
      <c r="D6">
        <v>28</v>
      </c>
      <c r="E6">
        <v>40</v>
      </c>
      <c r="F6">
        <v>7</v>
      </c>
      <c r="G6">
        <v>1.9</v>
      </c>
      <c r="H6">
        <v>1.1499999999999999</v>
      </c>
      <c r="I6">
        <v>10.47325</v>
      </c>
      <c r="J6">
        <v>14.928120200250001</v>
      </c>
      <c r="K6">
        <v>2.6124210350437505</v>
      </c>
      <c r="L6">
        <v>0</v>
      </c>
      <c r="M6" t="s">
        <v>15</v>
      </c>
    </row>
    <row r="7" spans="1:17">
      <c r="A7">
        <v>17.5</v>
      </c>
      <c r="B7">
        <v>1</v>
      </c>
      <c r="C7">
        <f t="shared" si="0"/>
        <v>10</v>
      </c>
      <c r="D7">
        <v>29</v>
      </c>
      <c r="E7">
        <v>40</v>
      </c>
      <c r="F7">
        <v>7</v>
      </c>
      <c r="G7">
        <v>1.9</v>
      </c>
      <c r="H7">
        <v>1.1499999999999999</v>
      </c>
      <c r="I7">
        <v>10.47325</v>
      </c>
      <c r="J7">
        <v>14.928120200250001</v>
      </c>
      <c r="K7">
        <v>2.6124210350437505</v>
      </c>
      <c r="L7">
        <v>0</v>
      </c>
      <c r="M7" t="s">
        <v>15</v>
      </c>
    </row>
    <row r="8" spans="1:17">
      <c r="A8">
        <v>17.5</v>
      </c>
      <c r="B8">
        <v>1</v>
      </c>
      <c r="C8">
        <f t="shared" si="0"/>
        <v>10</v>
      </c>
      <c r="D8">
        <v>30</v>
      </c>
      <c r="E8">
        <v>40</v>
      </c>
      <c r="F8">
        <v>7</v>
      </c>
      <c r="G8">
        <v>1.85</v>
      </c>
      <c r="H8">
        <v>1.1499999999999999</v>
      </c>
      <c r="I8">
        <v>10.47325</v>
      </c>
      <c r="J8">
        <v>13.932912186900005</v>
      </c>
      <c r="K8">
        <v>2.438259632707501</v>
      </c>
      <c r="L8">
        <v>0</v>
      </c>
      <c r="M8" t="s">
        <v>15</v>
      </c>
      <c r="N8">
        <v>2.5543672342650008</v>
      </c>
      <c r="O8">
        <v>0.1005521325212663</v>
      </c>
    </row>
    <row r="9" spans="1:17">
      <c r="A9">
        <v>14</v>
      </c>
      <c r="B9">
        <v>2</v>
      </c>
      <c r="C9">
        <f t="shared" si="0"/>
        <v>1</v>
      </c>
      <c r="D9">
        <v>31</v>
      </c>
      <c r="E9">
        <v>40</v>
      </c>
      <c r="F9">
        <v>7</v>
      </c>
      <c r="G9">
        <v>2.65</v>
      </c>
      <c r="H9">
        <v>1.55</v>
      </c>
      <c r="I9">
        <v>10.47325</v>
      </c>
      <c r="J9">
        <v>21.894576293699998</v>
      </c>
      <c r="K9">
        <v>3.8315508513975001</v>
      </c>
      <c r="L9">
        <v>0</v>
      </c>
      <c r="M9" t="s">
        <v>14</v>
      </c>
    </row>
    <row r="10" spans="1:17">
      <c r="A10">
        <v>14</v>
      </c>
      <c r="B10">
        <v>2</v>
      </c>
      <c r="C10">
        <f t="shared" si="0"/>
        <v>1</v>
      </c>
      <c r="D10">
        <v>32</v>
      </c>
      <c r="E10">
        <v>40</v>
      </c>
      <c r="F10">
        <v>7</v>
      </c>
      <c r="G10">
        <v>2.9</v>
      </c>
      <c r="H10">
        <v>1.75</v>
      </c>
      <c r="I10">
        <v>10.47325</v>
      </c>
      <c r="J10">
        <v>22.88978430705</v>
      </c>
      <c r="K10">
        <v>4.0057122537337504</v>
      </c>
      <c r="L10">
        <v>0</v>
      </c>
      <c r="M10" t="s">
        <v>14</v>
      </c>
    </row>
    <row r="11" spans="1:17">
      <c r="A11">
        <v>14</v>
      </c>
      <c r="B11">
        <v>2</v>
      </c>
      <c r="C11">
        <f t="shared" si="0"/>
        <v>1</v>
      </c>
      <c r="D11">
        <v>33</v>
      </c>
      <c r="E11">
        <v>40</v>
      </c>
      <c r="F11">
        <v>7</v>
      </c>
      <c r="G11">
        <v>2.5499999999999998</v>
      </c>
      <c r="H11">
        <v>1.55</v>
      </c>
      <c r="I11">
        <v>10.47325</v>
      </c>
      <c r="J11">
        <v>19.904160266999998</v>
      </c>
      <c r="K11">
        <v>3.4832280467249994</v>
      </c>
      <c r="L11">
        <v>0</v>
      </c>
      <c r="M11" t="s">
        <v>14</v>
      </c>
      <c r="N11">
        <v>3.7734970506187495</v>
      </c>
      <c r="O11">
        <v>0.26603593644851747</v>
      </c>
    </row>
    <row r="12" spans="1:17">
      <c r="A12">
        <v>14</v>
      </c>
      <c r="B12">
        <v>2</v>
      </c>
      <c r="C12">
        <f t="shared" si="0"/>
        <v>10</v>
      </c>
      <c r="D12">
        <v>34</v>
      </c>
      <c r="E12">
        <v>40</v>
      </c>
      <c r="F12">
        <v>7</v>
      </c>
      <c r="G12">
        <v>1.8</v>
      </c>
      <c r="H12">
        <v>1.1000000000000001</v>
      </c>
      <c r="I12">
        <v>10.47325</v>
      </c>
      <c r="J12">
        <v>13.932912186900001</v>
      </c>
      <c r="K12">
        <v>2.4382596327075001</v>
      </c>
      <c r="L12">
        <v>0</v>
      </c>
      <c r="M12" t="s">
        <v>15</v>
      </c>
    </row>
    <row r="13" spans="1:17">
      <c r="A13">
        <v>14</v>
      </c>
      <c r="B13">
        <v>2</v>
      </c>
      <c r="C13">
        <f t="shared" si="0"/>
        <v>10</v>
      </c>
      <c r="D13">
        <v>35</v>
      </c>
      <c r="E13">
        <v>40</v>
      </c>
      <c r="F13">
        <v>7</v>
      </c>
      <c r="G13">
        <v>1.8</v>
      </c>
      <c r="H13">
        <v>1.2</v>
      </c>
      <c r="I13">
        <v>10.47325</v>
      </c>
      <c r="J13">
        <v>11.942496160200003</v>
      </c>
      <c r="K13">
        <v>2.0899368280350004</v>
      </c>
      <c r="L13">
        <v>0</v>
      </c>
      <c r="M13" t="s">
        <v>15</v>
      </c>
    </row>
    <row r="14" spans="1:17">
      <c r="A14">
        <v>14</v>
      </c>
      <c r="B14">
        <v>2</v>
      </c>
      <c r="C14">
        <f t="shared" si="0"/>
        <v>10</v>
      </c>
      <c r="D14">
        <v>36</v>
      </c>
      <c r="E14">
        <v>40</v>
      </c>
      <c r="F14">
        <v>7</v>
      </c>
      <c r="G14">
        <v>1.8</v>
      </c>
      <c r="H14">
        <v>1.1000000000000001</v>
      </c>
      <c r="I14">
        <v>10.47325</v>
      </c>
      <c r="J14">
        <v>13.932912186900001</v>
      </c>
      <c r="K14">
        <v>2.4382596327075001</v>
      </c>
      <c r="L14">
        <v>0</v>
      </c>
      <c r="M14" t="s">
        <v>15</v>
      </c>
      <c r="N14">
        <v>2.3221520311500004</v>
      </c>
      <c r="O14">
        <v>0.20110426504255466</v>
      </c>
    </row>
    <row r="15" spans="1:17">
      <c r="A15">
        <v>11</v>
      </c>
      <c r="B15">
        <v>3</v>
      </c>
      <c r="C15">
        <f t="shared" si="0"/>
        <v>1</v>
      </c>
      <c r="D15">
        <v>37</v>
      </c>
      <c r="E15">
        <v>40</v>
      </c>
      <c r="F15">
        <v>7</v>
      </c>
      <c r="G15">
        <v>3.5</v>
      </c>
      <c r="H15">
        <v>1.9</v>
      </c>
      <c r="I15">
        <v>10.358129999999999</v>
      </c>
      <c r="J15">
        <v>31.496603951807998</v>
      </c>
      <c r="K15">
        <v>5.5119056915663993</v>
      </c>
      <c r="L15">
        <v>0</v>
      </c>
      <c r="M15" t="s">
        <v>14</v>
      </c>
    </row>
    <row r="16" spans="1:17">
      <c r="A16">
        <v>11</v>
      </c>
      <c r="B16">
        <v>3</v>
      </c>
      <c r="C16">
        <f t="shared" si="0"/>
        <v>1</v>
      </c>
      <c r="D16">
        <v>38</v>
      </c>
      <c r="E16">
        <v>40</v>
      </c>
      <c r="F16">
        <v>7</v>
      </c>
      <c r="G16">
        <v>3.6</v>
      </c>
      <c r="H16">
        <v>1.9</v>
      </c>
      <c r="I16">
        <v>10.358129999999999</v>
      </c>
      <c r="J16">
        <v>33.465141698796003</v>
      </c>
      <c r="K16">
        <v>5.8563997972893009</v>
      </c>
      <c r="L16">
        <v>0</v>
      </c>
      <c r="M16" t="s">
        <v>14</v>
      </c>
    </row>
    <row r="17" spans="1:15">
      <c r="A17">
        <v>11</v>
      </c>
      <c r="B17">
        <v>3</v>
      </c>
      <c r="C17">
        <f t="shared" si="0"/>
        <v>1</v>
      </c>
      <c r="D17">
        <v>39</v>
      </c>
      <c r="E17">
        <v>40</v>
      </c>
      <c r="F17">
        <v>7</v>
      </c>
      <c r="G17">
        <v>3.6</v>
      </c>
      <c r="H17">
        <v>2</v>
      </c>
      <c r="I17">
        <v>10.358129999999999</v>
      </c>
      <c r="J17">
        <v>31.496603951807998</v>
      </c>
      <c r="K17">
        <v>5.5119056915663993</v>
      </c>
      <c r="L17">
        <v>0</v>
      </c>
      <c r="M17" t="s">
        <v>14</v>
      </c>
      <c r="N17">
        <v>5.6267370601407007</v>
      </c>
      <c r="O17">
        <v>0.19889376467331413</v>
      </c>
    </row>
    <row r="18" spans="1:15">
      <c r="A18">
        <v>11</v>
      </c>
      <c r="B18">
        <v>3</v>
      </c>
      <c r="C18">
        <f t="shared" si="0"/>
        <v>10</v>
      </c>
      <c r="D18">
        <v>40</v>
      </c>
      <c r="E18">
        <v>40</v>
      </c>
      <c r="F18">
        <v>7</v>
      </c>
      <c r="G18">
        <v>2.2000000000000002</v>
      </c>
      <c r="H18">
        <v>1.22</v>
      </c>
      <c r="I18">
        <v>10.47325</v>
      </c>
      <c r="J18">
        <v>19.506077061660005</v>
      </c>
      <c r="K18">
        <v>3.4135634857905006</v>
      </c>
      <c r="L18">
        <v>0</v>
      </c>
      <c r="M18" t="s">
        <v>15</v>
      </c>
    </row>
    <row r="19" spans="1:15">
      <c r="A19">
        <v>11</v>
      </c>
      <c r="B19">
        <v>3</v>
      </c>
      <c r="C19">
        <f t="shared" si="0"/>
        <v>10</v>
      </c>
      <c r="D19">
        <v>41</v>
      </c>
      <c r="E19">
        <v>40</v>
      </c>
      <c r="F19">
        <v>7</v>
      </c>
      <c r="G19">
        <v>2.15</v>
      </c>
      <c r="H19">
        <v>1.2</v>
      </c>
      <c r="I19">
        <v>10.47325</v>
      </c>
      <c r="J19">
        <v>18.90895225365</v>
      </c>
      <c r="K19">
        <v>3.30906664438875</v>
      </c>
      <c r="L19">
        <v>0</v>
      </c>
      <c r="M19" t="s">
        <v>15</v>
      </c>
    </row>
    <row r="20" spans="1:15">
      <c r="A20">
        <v>11</v>
      </c>
      <c r="B20">
        <v>3</v>
      </c>
      <c r="C20">
        <f t="shared" si="0"/>
        <v>10</v>
      </c>
      <c r="D20">
        <v>42</v>
      </c>
      <c r="E20">
        <v>40</v>
      </c>
      <c r="F20">
        <v>7</v>
      </c>
      <c r="G20">
        <v>2.16</v>
      </c>
      <c r="H20">
        <v>1.2</v>
      </c>
      <c r="I20">
        <v>10.47325</v>
      </c>
      <c r="J20">
        <v>19.107993856320004</v>
      </c>
      <c r="K20">
        <v>3.3438989248560009</v>
      </c>
      <c r="L20">
        <v>0</v>
      </c>
      <c r="M20" t="s">
        <v>15</v>
      </c>
      <c r="N20">
        <v>3.3555096850117505</v>
      </c>
      <c r="O20">
        <v>5.3207187289701877E-2</v>
      </c>
    </row>
    <row r="21" spans="1:15">
      <c r="A21">
        <v>9</v>
      </c>
      <c r="B21">
        <v>4</v>
      </c>
      <c r="C21">
        <f t="shared" si="0"/>
        <v>1</v>
      </c>
      <c r="D21">
        <v>43</v>
      </c>
      <c r="E21">
        <v>40</v>
      </c>
      <c r="F21">
        <v>7</v>
      </c>
      <c r="G21">
        <v>6.1</v>
      </c>
      <c r="H21">
        <v>3.1</v>
      </c>
      <c r="I21">
        <v>10.358129999999999</v>
      </c>
      <c r="J21">
        <v>59.056132409639986</v>
      </c>
      <c r="K21">
        <v>10.334823171686997</v>
      </c>
      <c r="L21">
        <v>0</v>
      </c>
      <c r="M21" t="s">
        <v>14</v>
      </c>
    </row>
    <row r="22" spans="1:15">
      <c r="A22">
        <v>9</v>
      </c>
      <c r="B22">
        <v>4</v>
      </c>
      <c r="C22">
        <f t="shared" si="0"/>
        <v>1</v>
      </c>
      <c r="D22">
        <v>44</v>
      </c>
      <c r="E22">
        <v>40</v>
      </c>
      <c r="F22">
        <v>7</v>
      </c>
      <c r="G22">
        <v>6.1</v>
      </c>
      <c r="H22">
        <v>3.1</v>
      </c>
      <c r="I22">
        <v>10.358129999999999</v>
      </c>
      <c r="J22">
        <v>59.056132409639986</v>
      </c>
      <c r="K22">
        <v>10.334823171686997</v>
      </c>
      <c r="L22">
        <v>0</v>
      </c>
      <c r="M22" t="s">
        <v>14</v>
      </c>
    </row>
    <row r="23" spans="1:15">
      <c r="A23">
        <v>9</v>
      </c>
      <c r="B23">
        <v>4</v>
      </c>
      <c r="C23">
        <f t="shared" si="0"/>
        <v>1</v>
      </c>
      <c r="D23">
        <v>45</v>
      </c>
      <c r="E23">
        <v>40</v>
      </c>
      <c r="F23">
        <v>7</v>
      </c>
      <c r="G23">
        <v>6.2</v>
      </c>
      <c r="H23">
        <v>3.1</v>
      </c>
      <c r="I23">
        <v>10.358129999999999</v>
      </c>
      <c r="J23">
        <v>61.024670156627998</v>
      </c>
      <c r="K23">
        <v>10.679317277409901</v>
      </c>
      <c r="L23">
        <v>0</v>
      </c>
      <c r="M23" t="s">
        <v>14</v>
      </c>
      <c r="N23">
        <v>10.449654540261298</v>
      </c>
      <c r="O23">
        <v>0.19889376467338557</v>
      </c>
    </row>
    <row r="24" spans="1:15">
      <c r="A24">
        <v>9</v>
      </c>
      <c r="B24">
        <v>4</v>
      </c>
      <c r="C24">
        <f t="shared" si="0"/>
        <v>10</v>
      </c>
      <c r="D24">
        <v>46</v>
      </c>
      <c r="E24">
        <v>40</v>
      </c>
      <c r="F24">
        <v>7</v>
      </c>
      <c r="G24">
        <v>3.6</v>
      </c>
      <c r="H24">
        <v>1.9</v>
      </c>
      <c r="I24">
        <v>10.358129999999999</v>
      </c>
      <c r="J24">
        <v>33.465141698796003</v>
      </c>
      <c r="K24">
        <v>5.8563997972893009</v>
      </c>
      <c r="L24">
        <v>0</v>
      </c>
      <c r="M24" t="s">
        <v>15</v>
      </c>
    </row>
    <row r="25" spans="1:15">
      <c r="A25">
        <v>9</v>
      </c>
      <c r="B25">
        <v>4</v>
      </c>
      <c r="C25">
        <f t="shared" si="0"/>
        <v>10</v>
      </c>
      <c r="D25">
        <v>47</v>
      </c>
      <c r="E25">
        <v>40</v>
      </c>
      <c r="F25">
        <v>7</v>
      </c>
      <c r="G25">
        <v>3.6</v>
      </c>
      <c r="H25">
        <v>2.2999999999999998</v>
      </c>
      <c r="I25">
        <v>10.358129999999999</v>
      </c>
      <c r="J25">
        <v>25.590990710844004</v>
      </c>
      <c r="K25">
        <v>4.4784233743977007</v>
      </c>
      <c r="L25">
        <v>0</v>
      </c>
      <c r="M25" t="s">
        <v>15</v>
      </c>
    </row>
    <row r="26" spans="1:15">
      <c r="A26">
        <v>9</v>
      </c>
      <c r="B26">
        <v>4</v>
      </c>
      <c r="C26">
        <f t="shared" si="0"/>
        <v>10</v>
      </c>
      <c r="D26">
        <v>48</v>
      </c>
      <c r="E26">
        <v>40</v>
      </c>
      <c r="F26">
        <v>7</v>
      </c>
      <c r="G26">
        <v>3.6</v>
      </c>
      <c r="H26">
        <v>1.9</v>
      </c>
      <c r="I26">
        <v>10.358129999999999</v>
      </c>
      <c r="J26">
        <v>33.465141698796003</v>
      </c>
      <c r="K26">
        <v>5.8563997972893009</v>
      </c>
      <c r="L26">
        <v>0</v>
      </c>
      <c r="M26" t="s">
        <v>15</v>
      </c>
      <c r="N26">
        <v>5.3970743229921014</v>
      </c>
      <c r="O26">
        <v>0.79557505869341283</v>
      </c>
    </row>
    <row r="27" spans="1:15">
      <c r="A27">
        <v>7</v>
      </c>
      <c r="B27">
        <v>5</v>
      </c>
      <c r="C27">
        <f t="shared" si="0"/>
        <v>1</v>
      </c>
      <c r="D27">
        <v>49</v>
      </c>
      <c r="E27">
        <v>40</v>
      </c>
      <c r="F27">
        <v>7</v>
      </c>
      <c r="G27">
        <v>7</v>
      </c>
      <c r="H27">
        <v>3.5</v>
      </c>
      <c r="I27">
        <v>10.358129999999999</v>
      </c>
      <c r="J27">
        <v>68.898821144579998</v>
      </c>
      <c r="K27">
        <v>12.0572937003015</v>
      </c>
      <c r="L27">
        <v>0</v>
      </c>
      <c r="M27" t="s">
        <v>14</v>
      </c>
    </row>
    <row r="28" spans="1:15">
      <c r="A28">
        <v>7</v>
      </c>
      <c r="B28">
        <v>5</v>
      </c>
      <c r="C28">
        <f t="shared" si="0"/>
        <v>1</v>
      </c>
      <c r="D28">
        <v>50</v>
      </c>
      <c r="E28">
        <v>40</v>
      </c>
      <c r="F28">
        <v>7</v>
      </c>
      <c r="G28">
        <v>7</v>
      </c>
      <c r="H28">
        <v>3.5</v>
      </c>
      <c r="I28">
        <v>10.358129999999999</v>
      </c>
      <c r="J28">
        <v>68.898821144579998</v>
      </c>
      <c r="K28">
        <v>12.0572937003015</v>
      </c>
      <c r="L28">
        <v>0</v>
      </c>
      <c r="M28" t="s">
        <v>14</v>
      </c>
    </row>
    <row r="29" spans="1:15">
      <c r="A29">
        <v>7</v>
      </c>
      <c r="B29">
        <v>5</v>
      </c>
      <c r="C29">
        <f t="shared" si="0"/>
        <v>1</v>
      </c>
      <c r="D29">
        <v>51</v>
      </c>
      <c r="E29">
        <v>40</v>
      </c>
      <c r="F29">
        <v>7</v>
      </c>
      <c r="G29">
        <v>7</v>
      </c>
      <c r="H29">
        <v>3.6</v>
      </c>
      <c r="I29">
        <v>10.358129999999999</v>
      </c>
      <c r="J29">
        <v>66.930283397591992</v>
      </c>
      <c r="K29">
        <v>11.712799594578598</v>
      </c>
      <c r="L29">
        <v>0</v>
      </c>
      <c r="M29" t="s">
        <v>14</v>
      </c>
      <c r="N29">
        <v>11.942462331727199</v>
      </c>
      <c r="O29">
        <v>0.19889376467338557</v>
      </c>
    </row>
    <row r="30" spans="1:15">
      <c r="A30">
        <v>7</v>
      </c>
      <c r="B30">
        <v>5</v>
      </c>
      <c r="C30">
        <f t="shared" si="0"/>
        <v>10</v>
      </c>
      <c r="D30">
        <v>52</v>
      </c>
      <c r="E30">
        <v>40</v>
      </c>
      <c r="F30">
        <v>7</v>
      </c>
      <c r="G30">
        <v>4.4000000000000004</v>
      </c>
      <c r="H30">
        <v>2.4</v>
      </c>
      <c r="I30">
        <v>10.358129999999999</v>
      </c>
      <c r="J30">
        <v>39.370754939760005</v>
      </c>
      <c r="K30">
        <v>6.8898821144580014</v>
      </c>
      <c r="L30">
        <v>0</v>
      </c>
      <c r="M30" t="s">
        <v>15</v>
      </c>
    </row>
    <row r="31" spans="1:15">
      <c r="A31">
        <v>7</v>
      </c>
      <c r="B31">
        <v>5</v>
      </c>
      <c r="C31">
        <f t="shared" si="0"/>
        <v>10</v>
      </c>
      <c r="D31">
        <v>53</v>
      </c>
      <c r="E31">
        <v>40</v>
      </c>
      <c r="F31">
        <v>7</v>
      </c>
      <c r="G31">
        <v>4.5999999999999996</v>
      </c>
      <c r="H31">
        <v>2.2999999999999998</v>
      </c>
      <c r="I31">
        <v>10.358129999999999</v>
      </c>
      <c r="J31">
        <v>45.276368180723992</v>
      </c>
      <c r="K31">
        <v>7.9233644316266991</v>
      </c>
      <c r="L31">
        <v>0</v>
      </c>
      <c r="M31" t="s">
        <v>15</v>
      </c>
    </row>
    <row r="32" spans="1:15">
      <c r="A32">
        <v>7</v>
      </c>
      <c r="B32">
        <v>5</v>
      </c>
      <c r="C32">
        <f t="shared" si="0"/>
        <v>10</v>
      </c>
      <c r="D32">
        <v>54</v>
      </c>
      <c r="E32">
        <v>40</v>
      </c>
      <c r="F32">
        <v>7</v>
      </c>
      <c r="G32">
        <v>4.4000000000000004</v>
      </c>
      <c r="H32">
        <v>2.25</v>
      </c>
      <c r="I32">
        <v>10.358129999999999</v>
      </c>
      <c r="J32">
        <v>42.323561560242005</v>
      </c>
      <c r="K32">
        <v>7.4066232730423511</v>
      </c>
      <c r="L32">
        <v>0</v>
      </c>
      <c r="M32" t="s">
        <v>15</v>
      </c>
      <c r="N32">
        <v>7.4066232730423502</v>
      </c>
      <c r="O32">
        <v>0.51674115858435199</v>
      </c>
    </row>
    <row r="33" spans="1:17">
      <c r="A33">
        <v>5</v>
      </c>
      <c r="B33">
        <v>6</v>
      </c>
      <c r="C33">
        <f t="shared" si="0"/>
        <v>1</v>
      </c>
      <c r="D33">
        <v>55</v>
      </c>
      <c r="E33">
        <v>40</v>
      </c>
      <c r="F33">
        <v>7</v>
      </c>
      <c r="G33">
        <v>9</v>
      </c>
      <c r="H33">
        <v>4.5999999999999996</v>
      </c>
      <c r="I33">
        <v>10.358129999999999</v>
      </c>
      <c r="J33">
        <v>86.615660867472002</v>
      </c>
      <c r="K33">
        <v>15.157740651807599</v>
      </c>
      <c r="L33">
        <v>0</v>
      </c>
      <c r="M33" t="s">
        <v>14</v>
      </c>
    </row>
    <row r="34" spans="1:17">
      <c r="A34">
        <v>5</v>
      </c>
      <c r="B34">
        <v>6</v>
      </c>
      <c r="C34">
        <f t="shared" si="0"/>
        <v>1</v>
      </c>
      <c r="D34">
        <v>56</v>
      </c>
      <c r="E34">
        <v>40</v>
      </c>
      <c r="F34">
        <v>7</v>
      </c>
      <c r="G34">
        <v>8.5</v>
      </c>
      <c r="H34">
        <v>4.4000000000000004</v>
      </c>
      <c r="I34">
        <v>10.358129999999999</v>
      </c>
      <c r="J34">
        <v>80.710047626507986</v>
      </c>
      <c r="K34">
        <v>14.124258334638897</v>
      </c>
      <c r="L34">
        <v>0</v>
      </c>
      <c r="M34" t="s">
        <v>14</v>
      </c>
    </row>
    <row r="35" spans="1:17">
      <c r="A35">
        <v>5</v>
      </c>
      <c r="B35">
        <v>6</v>
      </c>
      <c r="C35">
        <f t="shared" si="0"/>
        <v>1</v>
      </c>
      <c r="D35">
        <v>57</v>
      </c>
      <c r="E35">
        <v>40</v>
      </c>
      <c r="F35">
        <v>7</v>
      </c>
      <c r="G35">
        <v>9.5</v>
      </c>
      <c r="H35">
        <v>4.6500000000000004</v>
      </c>
      <c r="I35">
        <v>10.358129999999999</v>
      </c>
      <c r="J35">
        <v>95.474080728917983</v>
      </c>
      <c r="K35">
        <v>16.707964127560647</v>
      </c>
      <c r="L35">
        <v>0</v>
      </c>
      <c r="M35" t="s">
        <v>14</v>
      </c>
      <c r="N35">
        <v>15.329987704669046</v>
      </c>
      <c r="O35">
        <v>1.3004367310673104</v>
      </c>
    </row>
    <row r="36" spans="1:17">
      <c r="A36">
        <v>5</v>
      </c>
      <c r="B36">
        <v>6</v>
      </c>
      <c r="C36">
        <f t="shared" si="0"/>
        <v>10</v>
      </c>
      <c r="D36">
        <v>58</v>
      </c>
      <c r="E36">
        <v>40</v>
      </c>
      <c r="F36">
        <v>7</v>
      </c>
      <c r="G36">
        <v>5.4</v>
      </c>
      <c r="H36">
        <v>2.75</v>
      </c>
      <c r="I36">
        <v>10.358129999999999</v>
      </c>
      <c r="J36">
        <v>52.166250295182003</v>
      </c>
      <c r="K36">
        <v>9.1290938016568504</v>
      </c>
      <c r="L36">
        <v>0</v>
      </c>
      <c r="M36" t="s">
        <v>15</v>
      </c>
    </row>
    <row r="37" spans="1:17">
      <c r="A37">
        <v>5</v>
      </c>
      <c r="B37">
        <v>6</v>
      </c>
      <c r="C37">
        <f t="shared" si="0"/>
        <v>10</v>
      </c>
      <c r="D37">
        <v>59</v>
      </c>
      <c r="E37">
        <v>40</v>
      </c>
      <c r="F37">
        <v>7</v>
      </c>
      <c r="G37">
        <v>5.4</v>
      </c>
      <c r="H37">
        <v>2.75</v>
      </c>
      <c r="I37">
        <v>10.358129999999999</v>
      </c>
      <c r="J37">
        <v>52.166250295182003</v>
      </c>
      <c r="K37">
        <v>9.1290938016568504</v>
      </c>
      <c r="L37">
        <v>0</v>
      </c>
      <c r="M37" t="s">
        <v>15</v>
      </c>
    </row>
    <row r="38" spans="1:17">
      <c r="A38">
        <v>5</v>
      </c>
      <c r="B38">
        <v>6</v>
      </c>
      <c r="C38">
        <f t="shared" si="0"/>
        <v>10</v>
      </c>
      <c r="D38">
        <v>60</v>
      </c>
      <c r="E38">
        <v>40</v>
      </c>
      <c r="F38">
        <v>7</v>
      </c>
      <c r="G38">
        <v>5.3</v>
      </c>
      <c r="H38">
        <v>2.6</v>
      </c>
      <c r="I38">
        <v>10.358129999999999</v>
      </c>
      <c r="J38">
        <v>53.150519168675991</v>
      </c>
      <c r="K38">
        <v>9.3013408545182994</v>
      </c>
      <c r="L38">
        <v>0</v>
      </c>
      <c r="M38" t="s">
        <v>15</v>
      </c>
      <c r="N38">
        <v>9.1865094859440006</v>
      </c>
      <c r="O38">
        <v>9.9446882336585621E-2</v>
      </c>
    </row>
    <row r="39" spans="1:17">
      <c r="A39">
        <v>3</v>
      </c>
      <c r="B39">
        <v>7</v>
      </c>
      <c r="C39">
        <f t="shared" si="0"/>
        <v>1</v>
      </c>
      <c r="D39">
        <v>61</v>
      </c>
      <c r="E39">
        <v>40</v>
      </c>
      <c r="F39">
        <v>7</v>
      </c>
      <c r="G39">
        <v>5.8</v>
      </c>
      <c r="H39">
        <v>3</v>
      </c>
      <c r="I39">
        <v>10.358129999999999</v>
      </c>
      <c r="J39">
        <v>55.119056915663997</v>
      </c>
      <c r="K39">
        <v>9.6458349602411992</v>
      </c>
      <c r="L39">
        <v>0</v>
      </c>
      <c r="M39" t="s">
        <v>14</v>
      </c>
    </row>
    <row r="40" spans="1:17">
      <c r="A40">
        <v>3</v>
      </c>
      <c r="B40">
        <v>7</v>
      </c>
      <c r="C40">
        <f t="shared" si="0"/>
        <v>1</v>
      </c>
      <c r="D40">
        <v>62</v>
      </c>
      <c r="E40">
        <v>40</v>
      </c>
      <c r="F40">
        <v>7</v>
      </c>
      <c r="G40">
        <v>5.9</v>
      </c>
      <c r="H40">
        <v>2.9</v>
      </c>
      <c r="I40">
        <v>10.358129999999999</v>
      </c>
      <c r="J40">
        <v>59.056132409640007</v>
      </c>
      <c r="K40">
        <v>10.334823171687002</v>
      </c>
      <c r="L40">
        <v>0</v>
      </c>
      <c r="M40" t="s">
        <v>14</v>
      </c>
    </row>
    <row r="41" spans="1:17">
      <c r="A41">
        <v>3</v>
      </c>
      <c r="B41">
        <v>7</v>
      </c>
      <c r="C41">
        <f t="shared" si="0"/>
        <v>1</v>
      </c>
      <c r="D41">
        <v>63</v>
      </c>
      <c r="E41">
        <v>40</v>
      </c>
      <c r="F41">
        <v>7</v>
      </c>
      <c r="G41">
        <v>5.8</v>
      </c>
      <c r="H41">
        <v>2.9</v>
      </c>
      <c r="I41">
        <v>10.358129999999999</v>
      </c>
      <c r="J41">
        <v>57.087594662651995</v>
      </c>
      <c r="K41">
        <v>9.9903290659640991</v>
      </c>
      <c r="L41">
        <v>0</v>
      </c>
      <c r="M41" t="s">
        <v>14</v>
      </c>
      <c r="N41">
        <v>9.9903290659640991</v>
      </c>
      <c r="O41">
        <v>0.3444941057229105</v>
      </c>
    </row>
    <row r="42" spans="1:17">
      <c r="A42">
        <v>3</v>
      </c>
      <c r="B42">
        <v>7</v>
      </c>
      <c r="C42">
        <f t="shared" si="0"/>
        <v>10</v>
      </c>
      <c r="D42">
        <v>64</v>
      </c>
      <c r="E42">
        <v>40</v>
      </c>
      <c r="F42">
        <v>7</v>
      </c>
      <c r="G42">
        <v>4.0999999999999996</v>
      </c>
      <c r="H42">
        <v>2</v>
      </c>
      <c r="I42">
        <v>10.358129999999999</v>
      </c>
      <c r="J42">
        <v>41.339292686747989</v>
      </c>
      <c r="K42">
        <v>7.2343762201808977</v>
      </c>
      <c r="L42">
        <v>0</v>
      </c>
      <c r="M42" t="s">
        <v>15</v>
      </c>
    </row>
    <row r="43" spans="1:17">
      <c r="A43">
        <v>3</v>
      </c>
      <c r="B43">
        <v>7</v>
      </c>
      <c r="C43">
        <f t="shared" si="0"/>
        <v>10</v>
      </c>
      <c r="D43">
        <v>65</v>
      </c>
      <c r="E43">
        <v>40</v>
      </c>
      <c r="F43">
        <v>7</v>
      </c>
      <c r="G43">
        <v>5.8</v>
      </c>
      <c r="H43">
        <v>2.8</v>
      </c>
      <c r="I43">
        <v>10.358129999999999</v>
      </c>
      <c r="J43">
        <v>59.05613240964</v>
      </c>
      <c r="K43">
        <v>10.334823171687001</v>
      </c>
      <c r="L43">
        <v>1</v>
      </c>
      <c r="M43" t="s">
        <v>15</v>
      </c>
      <c r="P43" t="s">
        <v>19</v>
      </c>
      <c r="Q43" t="s">
        <v>20</v>
      </c>
    </row>
    <row r="44" spans="1:17">
      <c r="A44">
        <v>3</v>
      </c>
      <c r="B44">
        <v>7</v>
      </c>
      <c r="C44">
        <f t="shared" si="0"/>
        <v>10</v>
      </c>
      <c r="D44">
        <v>66</v>
      </c>
      <c r="E44">
        <v>40</v>
      </c>
      <c r="F44">
        <v>7</v>
      </c>
      <c r="G44">
        <v>4.2</v>
      </c>
      <c r="H44">
        <v>2</v>
      </c>
      <c r="I44">
        <v>10.358129999999999</v>
      </c>
      <c r="J44">
        <v>43.307830433736001</v>
      </c>
      <c r="K44">
        <v>7.5788703259037993</v>
      </c>
      <c r="L44">
        <v>0</v>
      </c>
      <c r="M44" t="s">
        <v>15</v>
      </c>
      <c r="N44">
        <v>8.3826899059238986</v>
      </c>
      <c r="O44">
        <v>1.6993490702894591</v>
      </c>
      <c r="P44">
        <v>7.4066232730423485</v>
      </c>
      <c r="Q44">
        <v>0.24359411823543625</v>
      </c>
    </row>
    <row r="45" spans="1:17">
      <c r="A45">
        <v>0</v>
      </c>
      <c r="B45">
        <v>8</v>
      </c>
      <c r="C45">
        <f t="shared" si="0"/>
        <v>1</v>
      </c>
      <c r="D45">
        <v>67</v>
      </c>
      <c r="E45">
        <v>40</v>
      </c>
      <c r="F45">
        <v>7</v>
      </c>
      <c r="G45">
        <v>4.3</v>
      </c>
      <c r="H45">
        <v>2.2000000000000002</v>
      </c>
      <c r="I45">
        <v>10.358129999999999</v>
      </c>
      <c r="J45">
        <v>41.339292686747989</v>
      </c>
      <c r="K45">
        <v>7.2343762201808977</v>
      </c>
      <c r="L45">
        <v>0</v>
      </c>
      <c r="M45" t="s">
        <v>14</v>
      </c>
    </row>
    <row r="46" spans="1:17">
      <c r="A46">
        <v>0</v>
      </c>
      <c r="B46">
        <v>8</v>
      </c>
      <c r="C46">
        <f t="shared" si="0"/>
        <v>1</v>
      </c>
      <c r="D46">
        <v>68</v>
      </c>
      <c r="E46">
        <v>40</v>
      </c>
      <c r="F46">
        <v>7</v>
      </c>
      <c r="G46">
        <v>4.3</v>
      </c>
      <c r="H46">
        <v>2.2000000000000002</v>
      </c>
      <c r="I46">
        <v>10.358129999999999</v>
      </c>
      <c r="J46">
        <v>41.339292686747989</v>
      </c>
      <c r="K46">
        <v>7.2343762201808977</v>
      </c>
      <c r="L46">
        <v>0</v>
      </c>
      <c r="M46" t="s">
        <v>14</v>
      </c>
    </row>
    <row r="47" spans="1:17">
      <c r="A47">
        <v>0</v>
      </c>
      <c r="B47">
        <v>8</v>
      </c>
      <c r="C47">
        <f t="shared" si="0"/>
        <v>1</v>
      </c>
      <c r="D47">
        <v>69</v>
      </c>
      <c r="E47">
        <v>40</v>
      </c>
      <c r="F47">
        <v>7</v>
      </c>
      <c r="G47">
        <v>4.5</v>
      </c>
      <c r="H47">
        <v>2.1</v>
      </c>
      <c r="I47">
        <v>10.358129999999999</v>
      </c>
      <c r="J47">
        <v>47.244905927711997</v>
      </c>
      <c r="K47">
        <v>8.2678585373495999</v>
      </c>
      <c r="L47">
        <v>0</v>
      </c>
      <c r="M47" t="s">
        <v>14</v>
      </c>
      <c r="N47">
        <v>7.5788703259037975</v>
      </c>
      <c r="O47">
        <v>0.59668129402007342</v>
      </c>
    </row>
    <row r="48" spans="1:17">
      <c r="A48">
        <v>0</v>
      </c>
      <c r="B48">
        <v>8</v>
      </c>
      <c r="C48">
        <f t="shared" si="0"/>
        <v>10</v>
      </c>
      <c r="D48">
        <v>70</v>
      </c>
      <c r="E48">
        <v>40</v>
      </c>
      <c r="F48">
        <v>7</v>
      </c>
      <c r="G48">
        <v>3.3</v>
      </c>
      <c r="H48">
        <v>1.8</v>
      </c>
      <c r="I48">
        <v>10.358129999999999</v>
      </c>
      <c r="J48">
        <v>29.528066204819993</v>
      </c>
      <c r="K48">
        <v>5.1674115858434986</v>
      </c>
      <c r="L48">
        <v>0</v>
      </c>
      <c r="M48" t="s">
        <v>15</v>
      </c>
    </row>
    <row r="49" spans="1:15">
      <c r="A49">
        <v>0</v>
      </c>
      <c r="B49">
        <v>8</v>
      </c>
      <c r="C49">
        <f t="shared" si="0"/>
        <v>10</v>
      </c>
      <c r="D49">
        <v>71</v>
      </c>
      <c r="E49">
        <v>40</v>
      </c>
      <c r="F49">
        <v>7</v>
      </c>
      <c r="G49">
        <v>3.2</v>
      </c>
      <c r="H49">
        <v>1.6</v>
      </c>
      <c r="I49">
        <v>10.358129999999999</v>
      </c>
      <c r="J49">
        <v>31.496603951807998</v>
      </c>
      <c r="K49">
        <v>5.5119056915663993</v>
      </c>
      <c r="L49">
        <v>0</v>
      </c>
      <c r="M49" t="s">
        <v>15</v>
      </c>
    </row>
    <row r="50" spans="1:15">
      <c r="A50">
        <v>0</v>
      </c>
      <c r="B50">
        <v>8</v>
      </c>
      <c r="C50">
        <f t="shared" si="0"/>
        <v>10</v>
      </c>
      <c r="D50">
        <v>72</v>
      </c>
      <c r="E50">
        <v>40</v>
      </c>
      <c r="F50">
        <v>7</v>
      </c>
      <c r="G50">
        <v>3.1</v>
      </c>
      <c r="H50">
        <v>1.6</v>
      </c>
      <c r="I50">
        <v>10.358129999999999</v>
      </c>
      <c r="J50">
        <v>29.52806620482</v>
      </c>
      <c r="K50">
        <v>5.1674115858435004</v>
      </c>
      <c r="L50">
        <v>0</v>
      </c>
      <c r="M50" t="s">
        <v>15</v>
      </c>
      <c r="N50">
        <v>5.2822429544177991</v>
      </c>
      <c r="O50">
        <v>0.19889376467338557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Blattner</dc:creator>
  <cp:lastModifiedBy>Jamie Pierson</cp:lastModifiedBy>
  <dcterms:created xsi:type="dcterms:W3CDTF">2010-06-03T20:13:13Z</dcterms:created>
  <dcterms:modified xsi:type="dcterms:W3CDTF">2010-07-28T19:05:28Z</dcterms:modified>
</cp:coreProperties>
</file>